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3370" windowHeight="5120" tabRatio="761"/>
  </bookViews>
  <sheets>
    <sheet name="All Applications" sheetId="14" r:id="rId1"/>
  </sheets>
  <definedNames>
    <definedName name="_xlnm.Print_Titles" localSheetId="0">'All Applications'!$A:$A,'All Applications'!$1:$1</definedName>
  </definedNames>
  <calcPr calcId="152511"/>
  <fileRecoveryPr autoRecover="0"/>
</workbook>
</file>

<file path=xl/calcChain.xml><?xml version="1.0" encoding="utf-8"?>
<calcChain xmlns="http://schemas.openxmlformats.org/spreadsheetml/2006/main">
  <c r="R3" i="14" l="1"/>
  <c r="R30" i="14"/>
  <c r="R4" i="14"/>
  <c r="R5" i="14"/>
  <c r="R31" i="14"/>
  <c r="R6" i="14"/>
  <c r="R7" i="14"/>
  <c r="R8" i="14"/>
  <c r="R32" i="14"/>
  <c r="R9" i="14"/>
  <c r="R33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9" i="14"/>
  <c r="Q29" i="14"/>
  <c r="Q21" i="14" l="1"/>
  <c r="Q22" i="14"/>
  <c r="Q23" i="14"/>
  <c r="Q24" i="14"/>
  <c r="Q25" i="14"/>
  <c r="P21" i="14"/>
  <c r="P22" i="14"/>
  <c r="P23" i="14"/>
  <c r="P24" i="14"/>
  <c r="P25" i="14"/>
  <c r="P29" i="14"/>
  <c r="Q3" i="14" l="1"/>
  <c r="Q30" i="14"/>
  <c r="Q4" i="14"/>
  <c r="Q5" i="14"/>
  <c r="Q31" i="14"/>
  <c r="Q6" i="14"/>
  <c r="Q7" i="14"/>
  <c r="Q8" i="14"/>
  <c r="Q32" i="14"/>
  <c r="Q9" i="14"/>
  <c r="Q33" i="14"/>
  <c r="Q10" i="14"/>
  <c r="Q11" i="14"/>
  <c r="Q12" i="14"/>
  <c r="Q13" i="14"/>
  <c r="Q14" i="14"/>
  <c r="Q15" i="14"/>
  <c r="Q16" i="14"/>
  <c r="Q17" i="14"/>
  <c r="Q18" i="14"/>
  <c r="Q19" i="14"/>
  <c r="Q20" i="14"/>
  <c r="P3" i="14"/>
  <c r="P30" i="14"/>
  <c r="P4" i="14"/>
  <c r="P5" i="14"/>
  <c r="P31" i="14"/>
  <c r="P6" i="14"/>
  <c r="P7" i="14"/>
  <c r="P8" i="14"/>
  <c r="P32" i="14"/>
  <c r="P9" i="14"/>
  <c r="P33" i="14"/>
  <c r="P10" i="14"/>
  <c r="P11" i="14"/>
  <c r="P12" i="14"/>
  <c r="P13" i="14"/>
  <c r="P14" i="14"/>
  <c r="P15" i="14"/>
  <c r="P16" i="14"/>
  <c r="P17" i="14"/>
  <c r="P18" i="14"/>
  <c r="P19" i="14"/>
  <c r="P20" i="14"/>
</calcChain>
</file>

<file path=xl/sharedStrings.xml><?xml version="1.0" encoding="utf-8"?>
<sst xmlns="http://schemas.openxmlformats.org/spreadsheetml/2006/main" count="553" uniqueCount="157">
  <si>
    <t>Application Number</t>
  </si>
  <si>
    <t>Name of Contact Person</t>
  </si>
  <si>
    <t>Name of Developers</t>
  </si>
  <si>
    <t>Name of Development</t>
  </si>
  <si>
    <t>County</t>
  </si>
  <si>
    <t>Development Type</t>
  </si>
  <si>
    <t>Total Set Aside Units</t>
  </si>
  <si>
    <t>Florida Job Creation Preference</t>
  </si>
  <si>
    <t>Lottery Number</t>
  </si>
  <si>
    <t>Leveraging Classification</t>
  </si>
  <si>
    <t>Eligible For Funding?</t>
  </si>
  <si>
    <t>Total Corp Funding Per Set-Aside</t>
  </si>
  <si>
    <t>Demo. Commitment</t>
  </si>
  <si>
    <t>HC Request Amount</t>
  </si>
  <si>
    <t>Dev Category</t>
  </si>
  <si>
    <t>Duval</t>
  </si>
  <si>
    <t>Brevard</t>
  </si>
  <si>
    <t>Madison</t>
  </si>
  <si>
    <t>Miami-Dade</t>
  </si>
  <si>
    <t>Volusia</t>
  </si>
  <si>
    <t>Lake</t>
  </si>
  <si>
    <t>Alachua</t>
  </si>
  <si>
    <t>Leon</t>
  </si>
  <si>
    <t>Broward</t>
  </si>
  <si>
    <t>Hillsborough</t>
  </si>
  <si>
    <t>Concrete Construction?</t>
  </si>
  <si>
    <t>Bradford</t>
  </si>
  <si>
    <t>Clay</t>
  </si>
  <si>
    <t>Pasco</t>
  </si>
  <si>
    <t>Palm Beach</t>
  </si>
  <si>
    <t>Putnam</t>
  </si>
  <si>
    <t>Seminole</t>
  </si>
  <si>
    <t>Indian River</t>
  </si>
  <si>
    <t>Y</t>
  </si>
  <si>
    <t>N</t>
  </si>
  <si>
    <t>Total Points</t>
  </si>
  <si>
    <t>If ETP, points earned in 13.a.</t>
  </si>
  <si>
    <t>SAIL Funding Request</t>
  </si>
  <si>
    <t>County Size</t>
  </si>
  <si>
    <t>RD 515 Development?</t>
  </si>
  <si>
    <t>Eligible for ETP Goal?</t>
  </si>
  <si>
    <t>Eligible for RD 515 Dev in Med or Small County Goal?</t>
  </si>
  <si>
    <t>Eligible for non-RD 515 Family Goal?</t>
  </si>
  <si>
    <t>2015-237C</t>
  </si>
  <si>
    <t>2015-238C</t>
  </si>
  <si>
    <t>2015-239C</t>
  </si>
  <si>
    <t>2015-240CS</t>
  </si>
  <si>
    <t>2015-241C</t>
  </si>
  <si>
    <t>2015-242C</t>
  </si>
  <si>
    <t>2015-243C</t>
  </si>
  <si>
    <t>2015-244C</t>
  </si>
  <si>
    <t>2015-245CS</t>
  </si>
  <si>
    <t>2015-246C</t>
  </si>
  <si>
    <t>2015-247C</t>
  </si>
  <si>
    <t>2015-248C</t>
  </si>
  <si>
    <t>2015-249C</t>
  </si>
  <si>
    <t>2015-250C</t>
  </si>
  <si>
    <t>2015-251C</t>
  </si>
  <si>
    <t>2015-252C</t>
  </si>
  <si>
    <t>2015-253C</t>
  </si>
  <si>
    <t>2015-254C</t>
  </si>
  <si>
    <t>2015-255C</t>
  </si>
  <si>
    <t>2015-256C</t>
  </si>
  <si>
    <t>2015-257C</t>
  </si>
  <si>
    <t>2015-258C</t>
  </si>
  <si>
    <t>2015-259C</t>
  </si>
  <si>
    <t>2015-260C</t>
  </si>
  <si>
    <t>2015-261C</t>
  </si>
  <si>
    <t>2015-262C</t>
  </si>
  <si>
    <t>2015-263C</t>
  </si>
  <si>
    <t>2015-264C</t>
  </si>
  <si>
    <t>Pinewood Apartments</t>
  </si>
  <si>
    <t>Cathedral Townhouse</t>
  </si>
  <si>
    <t>Smathers Preservation Phase One</t>
  </si>
  <si>
    <t>St. Andrew Tower I</t>
  </si>
  <si>
    <t>St. Andrew Tower II</t>
  </si>
  <si>
    <t>Pine Forest II Apartments</t>
  </si>
  <si>
    <t>Isles of Pahokee Phase I</t>
  </si>
  <si>
    <t>Bates Drive Preservation</t>
  </si>
  <si>
    <t>Landings of St. Andrew</t>
  </si>
  <si>
    <t>Trinity Towers South</t>
  </si>
  <si>
    <t>Trinity Towers East</t>
  </si>
  <si>
    <t>Haley Sofge Preservation Phase One</t>
  </si>
  <si>
    <t>Marian Towers</t>
  </si>
  <si>
    <t>St. Elizabeth Gardens</t>
  </si>
  <si>
    <t>Majestic Oaks</t>
  </si>
  <si>
    <t>Cathedral Towers</t>
  </si>
  <si>
    <t>Hilltop Apartments</t>
  </si>
  <si>
    <t>Wedgewood Apartments</t>
  </si>
  <si>
    <t>Jacksonville Townhouse Apartments</t>
  </si>
  <si>
    <t>Colonial Pines Apartments</t>
  </si>
  <si>
    <t>16th Street Villas</t>
  </si>
  <si>
    <t>North Grove Apartments</t>
  </si>
  <si>
    <t>Woodcliff Apartments</t>
  </si>
  <si>
    <t>Shull Manor Apartments</t>
  </si>
  <si>
    <t>Orange City Flats</t>
  </si>
  <si>
    <t>Seminole Gardens</t>
  </si>
  <si>
    <t>St Johns River Apartments</t>
  </si>
  <si>
    <t>Moore Landing</t>
  </si>
  <si>
    <t>William A Glisson</t>
  </si>
  <si>
    <t>Shawn Wilson</t>
  </si>
  <si>
    <t>Alberto Milo, Jr.</t>
  </si>
  <si>
    <t>Elizabeth Wong</t>
  </si>
  <si>
    <t>Matthew Rieger</t>
  </si>
  <si>
    <t>Milton R Pratt, Jr</t>
  </si>
  <si>
    <t>Sarah E Branch</t>
  </si>
  <si>
    <t>Rodger L. Brown, Jr.</t>
  </si>
  <si>
    <t>Brianne E Heffner</t>
  </si>
  <si>
    <t>Kimberly Murphy</t>
  </si>
  <si>
    <t>Thomas F Flynn</t>
  </si>
  <si>
    <t>Robert K Trent</t>
  </si>
  <si>
    <t>Patti P Adams</t>
  </si>
  <si>
    <t>David O. Deutch</t>
  </si>
  <si>
    <t>Hallmark Development Services, LLC</t>
  </si>
  <si>
    <t>Cathedral Townhouse Redevelopment Associates, LLC</t>
  </si>
  <si>
    <t>Smathers Phase One Developer, LLC</t>
  </si>
  <si>
    <t>St. Andrew Towers I Development, LLC</t>
  </si>
  <si>
    <t>St. Andrew Towers II Development, LLC</t>
  </si>
  <si>
    <t>HTG Isles of Pahokee Developer, LLC; Pahokee Development Corporation</t>
  </si>
  <si>
    <t>The Michaels Development Company I, LP; Tallahassee Housing Professionals, LLC</t>
  </si>
  <si>
    <t>National Church Residences</t>
  </si>
  <si>
    <t>Preservation of Affordable Housing, LLC</t>
  </si>
  <si>
    <t>Haley Sofge Phase One Developer, LLC</t>
  </si>
  <si>
    <t>Marian Towers Development, LLC</t>
  </si>
  <si>
    <t>St. Elizabeth Gardens Development, LLC</t>
  </si>
  <si>
    <t>Southport Development, Inc. a Washington corporation doing business in Florida as Southport Development Services, Inc.</t>
  </si>
  <si>
    <t>Cathedral Towers Redevelopment Associates, LLC</t>
  </si>
  <si>
    <t>Royal American Development, Inc.</t>
  </si>
  <si>
    <t>Flynn Development Corporation</t>
  </si>
  <si>
    <t>Two Nickels Development, LLC</t>
  </si>
  <si>
    <t>Herman &amp; Kittle Properties, Inc.</t>
  </si>
  <si>
    <t>Pinnacle Housing Group, LLC; CHA Developer, LLC</t>
  </si>
  <si>
    <t>A/P</t>
  </si>
  <si>
    <t>P</t>
  </si>
  <si>
    <t>A/ETP</t>
  </si>
  <si>
    <t>ETP</t>
  </si>
  <si>
    <t>G</t>
  </si>
  <si>
    <t>HR</t>
  </si>
  <si>
    <t>QX</t>
  </si>
  <si>
    <t>MR, 5/6</t>
  </si>
  <si>
    <t>MR, 4</t>
  </si>
  <si>
    <t>DX</t>
  </si>
  <si>
    <t>E</t>
  </si>
  <si>
    <t>F</t>
  </si>
  <si>
    <t>M</t>
  </si>
  <si>
    <t>L</t>
  </si>
  <si>
    <t>S</t>
  </si>
  <si>
    <t>If non-ETP, Age of Development</t>
  </si>
  <si>
    <t>If non-ETP, RA 1, 2, or 3?</t>
  </si>
  <si>
    <t>If non-ETP, Per Unit Construction Funding Preference?</t>
  </si>
  <si>
    <t>If non-ETP, RA Level</t>
  </si>
  <si>
    <t>Non-RD 515, Elderly or Person with Disability?</t>
  </si>
  <si>
    <t>N/A</t>
  </si>
  <si>
    <t>A</t>
  </si>
  <si>
    <t>B</t>
  </si>
  <si>
    <t>Eligible Applications</t>
  </si>
  <si>
    <t>Ineligible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</si>
</sst>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vertical="center" wrapText="1"/>
    </xf>
    <xf numFmtId="37" fontId="5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37" fontId="5" fillId="0" borderId="0" xfId="1" applyNumberFormat="1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vertical="center" wrapText="1"/>
    </xf>
    <xf numFmtId="37" fontId="5" fillId="0" borderId="3" xfId="1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vertical="center" wrapText="1"/>
    </xf>
    <xf numFmtId="37" fontId="5" fillId="0" borderId="6" xfId="1" applyNumberFormat="1" applyFont="1" applyBorder="1" applyAlignment="1">
      <alignment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vertical="center" wrapText="1"/>
    </xf>
    <xf numFmtId="37" fontId="5" fillId="0" borderId="5" xfId="1" applyNumberFormat="1" applyFont="1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4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5" fontId="5" fillId="0" borderId="3" xfId="3" applyNumberFormat="1" applyFont="1" applyBorder="1" applyAlignment="1">
      <alignment vertical="center" wrapText="1"/>
    </xf>
    <xf numFmtId="165" fontId="5" fillId="0" borderId="1" xfId="3" applyNumberFormat="1" applyFont="1" applyBorder="1" applyAlignment="1">
      <alignment vertical="center" wrapText="1"/>
    </xf>
    <xf numFmtId="165" fontId="5" fillId="0" borderId="4" xfId="3" applyNumberFormat="1" applyFont="1" applyBorder="1" applyAlignment="1">
      <alignment vertical="center" wrapText="1"/>
    </xf>
    <xf numFmtId="165" fontId="5" fillId="0" borderId="3" xfId="3" applyNumberFormat="1" applyFont="1" applyBorder="1" applyAlignment="1">
      <alignment horizontal="center" vertical="center" wrapText="1"/>
    </xf>
  </cellXfs>
  <cellStyles count="7">
    <cellStyle name="Comma" xfId="1" builtinId="3"/>
    <cellStyle name="Comma 2" xfId="2"/>
    <cellStyle name="Currency" xfId="3" builtinId="4"/>
    <cellStyle name="Normal" xfId="0" builtinId="0"/>
    <cellStyle name="Normal 2" xfId="4"/>
    <cellStyle name="Normal 2 2" xfId="6"/>
    <cellStyle name="Normal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  <color rgb="FFFFB9B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showGridLines="0" tabSelected="1" zoomScale="60" zoomScaleNormal="60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L9" sqref="L9:L25"/>
    </sheetView>
  </sheetViews>
  <sheetFormatPr defaultColWidth="9.1796875" defaultRowHeight="12" x14ac:dyDescent="0.25"/>
  <cols>
    <col min="1" max="1" width="12.54296875" style="2" customWidth="1"/>
    <col min="2" max="2" width="18.81640625" style="11" customWidth="1"/>
    <col min="3" max="3" width="11.453125" style="2" bestFit="1" customWidth="1"/>
    <col min="4" max="4" width="9.6328125" style="1" customWidth="1"/>
    <col min="5" max="5" width="15.26953125" style="2" hidden="1" customWidth="1"/>
    <col min="6" max="6" width="20.453125" style="2" hidden="1" customWidth="1"/>
    <col min="7" max="7" width="10.26953125" style="2" hidden="1" customWidth="1"/>
    <col min="8" max="8" width="11.26953125" style="2" hidden="1" customWidth="1"/>
    <col min="9" max="9" width="11.1796875" style="1" customWidth="1"/>
    <col min="10" max="10" width="12.453125" style="2" hidden="1" customWidth="1"/>
    <col min="11" max="12" width="11.7265625" style="2" customWidth="1"/>
    <col min="13" max="13" width="10.453125" style="2" customWidth="1"/>
    <col min="14" max="14" width="8.6328125" style="2" customWidth="1"/>
    <col min="15" max="15" width="11.90625" style="2" customWidth="1"/>
    <col min="16" max="17" width="14.26953125" style="2" hidden="1" customWidth="1"/>
    <col min="18" max="18" width="13.54296875" style="2" hidden="1" customWidth="1"/>
    <col min="19" max="19" width="7.7265625" style="1" customWidth="1"/>
    <col min="20" max="20" width="10.81640625" style="1" hidden="1" customWidth="1"/>
    <col min="21" max="21" width="10.453125" style="1" customWidth="1"/>
    <col min="22" max="22" width="11" style="1" customWidth="1"/>
    <col min="23" max="23" width="10.6328125" style="1" customWidth="1"/>
    <col min="24" max="24" width="13" style="1" customWidth="1"/>
    <col min="25" max="25" width="11.1796875" style="1" hidden="1" customWidth="1"/>
    <col min="26" max="26" width="11.36328125" style="1" customWidth="1"/>
    <col min="27" max="27" width="10.1796875" style="1" customWidth="1"/>
    <col min="28" max="28" width="9.1796875" style="1" customWidth="1"/>
    <col min="29" max="29" width="8.6328125" style="1" customWidth="1"/>
    <col min="30" max="16384" width="9.1796875" style="2"/>
  </cols>
  <sheetData>
    <row r="1" spans="1:29" s="12" customFormat="1" ht="64" customHeight="1" x14ac:dyDescent="0.25">
      <c r="A1" s="26" t="s">
        <v>0</v>
      </c>
      <c r="B1" s="26" t="s">
        <v>3</v>
      </c>
      <c r="C1" s="26" t="s">
        <v>4</v>
      </c>
      <c r="D1" s="26" t="s">
        <v>38</v>
      </c>
      <c r="E1" s="26" t="s">
        <v>1</v>
      </c>
      <c r="F1" s="26" t="s">
        <v>2</v>
      </c>
      <c r="G1" s="26" t="s">
        <v>14</v>
      </c>
      <c r="H1" s="26" t="s">
        <v>5</v>
      </c>
      <c r="I1" s="26" t="s">
        <v>12</v>
      </c>
      <c r="J1" s="26" t="s">
        <v>6</v>
      </c>
      <c r="K1" s="26" t="s">
        <v>13</v>
      </c>
      <c r="L1" s="26" t="s">
        <v>37</v>
      </c>
      <c r="M1" s="26" t="s">
        <v>10</v>
      </c>
      <c r="N1" s="26" t="s">
        <v>40</v>
      </c>
      <c r="O1" s="26" t="s">
        <v>39</v>
      </c>
      <c r="P1" s="26" t="s">
        <v>41</v>
      </c>
      <c r="Q1" s="26" t="s">
        <v>42</v>
      </c>
      <c r="R1" s="26" t="s">
        <v>151</v>
      </c>
      <c r="S1" s="26" t="s">
        <v>35</v>
      </c>
      <c r="T1" s="26" t="s">
        <v>36</v>
      </c>
      <c r="U1" s="26" t="s">
        <v>147</v>
      </c>
      <c r="V1" s="26" t="s">
        <v>148</v>
      </c>
      <c r="W1" s="26" t="s">
        <v>25</v>
      </c>
      <c r="X1" s="26" t="s">
        <v>149</v>
      </c>
      <c r="Y1" s="26" t="s">
        <v>11</v>
      </c>
      <c r="Z1" s="26" t="s">
        <v>9</v>
      </c>
      <c r="AA1" s="26" t="s">
        <v>150</v>
      </c>
      <c r="AB1" s="26" t="s">
        <v>7</v>
      </c>
      <c r="AC1" s="26" t="s">
        <v>8</v>
      </c>
    </row>
    <row r="2" spans="1:29" s="12" customFormat="1" ht="31.5" customHeight="1" x14ac:dyDescent="0.25">
      <c r="A2" s="36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13" customFormat="1" ht="24.65" customHeight="1" x14ac:dyDescent="0.25">
      <c r="A3" s="27" t="s">
        <v>44</v>
      </c>
      <c r="B3" s="27" t="s">
        <v>72</v>
      </c>
      <c r="C3" s="27" t="s">
        <v>15</v>
      </c>
      <c r="D3" s="28" t="s">
        <v>145</v>
      </c>
      <c r="E3" s="27" t="s">
        <v>100</v>
      </c>
      <c r="F3" s="27" t="s">
        <v>114</v>
      </c>
      <c r="G3" s="29" t="s">
        <v>132</v>
      </c>
      <c r="H3" s="29" t="s">
        <v>137</v>
      </c>
      <c r="I3" s="29" t="s">
        <v>142</v>
      </c>
      <c r="J3" s="28">
        <v>179</v>
      </c>
      <c r="K3" s="60">
        <v>1500000</v>
      </c>
      <c r="L3" s="63" t="s">
        <v>152</v>
      </c>
      <c r="M3" s="28" t="s">
        <v>33</v>
      </c>
      <c r="N3" s="28" t="s">
        <v>34</v>
      </c>
      <c r="O3" s="28" t="s">
        <v>34</v>
      </c>
      <c r="P3" s="28" t="str">
        <f t="shared" ref="P3:P25" si="0">IF(AND(OR(D3="M",D3="S"),O3="Y"),"Y","N")</f>
        <v>N</v>
      </c>
      <c r="Q3" s="28" t="str">
        <f t="shared" ref="Q3:Q25" si="1">IF(AND(O3="N",I3="F"),"Y","N")</f>
        <v>N</v>
      </c>
      <c r="R3" s="28" t="str">
        <f t="shared" ref="R3:R25" si="2">IF(AND(O3="N",I3="E"),"Y","N")</f>
        <v>Y</v>
      </c>
      <c r="S3" s="28">
        <v>23</v>
      </c>
      <c r="T3" s="24"/>
      <c r="U3" s="28" t="s">
        <v>33</v>
      </c>
      <c r="V3" s="28" t="s">
        <v>33</v>
      </c>
      <c r="W3" s="32" t="s">
        <v>33</v>
      </c>
      <c r="X3" s="28" t="s">
        <v>33</v>
      </c>
      <c r="Y3" s="33">
        <v>58014.61</v>
      </c>
      <c r="Z3" s="28" t="s">
        <v>153</v>
      </c>
      <c r="AA3" s="34">
        <v>1</v>
      </c>
      <c r="AB3" s="34" t="s">
        <v>33</v>
      </c>
      <c r="AC3" s="34">
        <v>19</v>
      </c>
    </row>
    <row r="4" spans="1:29" s="13" customFormat="1" ht="24.65" customHeight="1" x14ac:dyDescent="0.25">
      <c r="A4" s="7" t="s">
        <v>46</v>
      </c>
      <c r="B4" s="7" t="s">
        <v>74</v>
      </c>
      <c r="C4" s="7" t="s">
        <v>23</v>
      </c>
      <c r="D4" s="5" t="s">
        <v>145</v>
      </c>
      <c r="E4" s="7" t="s">
        <v>102</v>
      </c>
      <c r="F4" s="7" t="s">
        <v>116</v>
      </c>
      <c r="G4" s="8" t="s">
        <v>134</v>
      </c>
      <c r="H4" s="8" t="s">
        <v>137</v>
      </c>
      <c r="I4" s="8" t="s">
        <v>135</v>
      </c>
      <c r="J4" s="5">
        <v>219</v>
      </c>
      <c r="K4" s="61">
        <v>2110000</v>
      </c>
      <c r="L4" s="61">
        <v>2000000</v>
      </c>
      <c r="M4" s="5" t="s">
        <v>33</v>
      </c>
      <c r="N4" s="5" t="s">
        <v>33</v>
      </c>
      <c r="O4" s="5" t="s">
        <v>34</v>
      </c>
      <c r="P4" s="5" t="str">
        <f t="shared" si="0"/>
        <v>N</v>
      </c>
      <c r="Q4" s="5" t="str">
        <f t="shared" si="1"/>
        <v>N</v>
      </c>
      <c r="R4" s="5" t="str">
        <f t="shared" si="2"/>
        <v>N</v>
      </c>
      <c r="S4" s="5">
        <v>60</v>
      </c>
      <c r="T4" s="6">
        <v>8</v>
      </c>
      <c r="U4" s="5" t="s">
        <v>152</v>
      </c>
      <c r="V4" s="5" t="s">
        <v>152</v>
      </c>
      <c r="W4" s="22" t="s">
        <v>33</v>
      </c>
      <c r="X4" s="5" t="s">
        <v>152</v>
      </c>
      <c r="Y4" s="14">
        <v>75834.210000000006</v>
      </c>
      <c r="Z4" s="5" t="s">
        <v>153</v>
      </c>
      <c r="AA4" s="4" t="s">
        <v>152</v>
      </c>
      <c r="AB4" s="4" t="s">
        <v>33</v>
      </c>
      <c r="AC4" s="4">
        <v>26</v>
      </c>
    </row>
    <row r="5" spans="1:29" s="13" customFormat="1" ht="24.65" customHeight="1" x14ac:dyDescent="0.25">
      <c r="A5" s="7" t="s">
        <v>47</v>
      </c>
      <c r="B5" s="7" t="s">
        <v>75</v>
      </c>
      <c r="C5" s="7" t="s">
        <v>23</v>
      </c>
      <c r="D5" s="5" t="s">
        <v>145</v>
      </c>
      <c r="E5" s="7" t="s">
        <v>102</v>
      </c>
      <c r="F5" s="7" t="s">
        <v>117</v>
      </c>
      <c r="G5" s="8" t="s">
        <v>132</v>
      </c>
      <c r="H5" s="8" t="s">
        <v>137</v>
      </c>
      <c r="I5" s="8" t="s">
        <v>142</v>
      </c>
      <c r="J5" s="5">
        <v>219</v>
      </c>
      <c r="K5" s="61">
        <v>1660000</v>
      </c>
      <c r="L5" s="63" t="s">
        <v>152</v>
      </c>
      <c r="M5" s="5" t="s">
        <v>33</v>
      </c>
      <c r="N5" s="5" t="s">
        <v>34</v>
      </c>
      <c r="O5" s="5" t="s">
        <v>34</v>
      </c>
      <c r="P5" s="5" t="str">
        <f t="shared" si="0"/>
        <v>N</v>
      </c>
      <c r="Q5" s="5" t="str">
        <f t="shared" si="1"/>
        <v>N</v>
      </c>
      <c r="R5" s="5" t="str">
        <f t="shared" si="2"/>
        <v>Y</v>
      </c>
      <c r="S5" s="5">
        <v>23</v>
      </c>
      <c r="T5" s="6"/>
      <c r="U5" s="5" t="s">
        <v>33</v>
      </c>
      <c r="V5" s="5" t="s">
        <v>33</v>
      </c>
      <c r="W5" s="22" t="s">
        <v>33</v>
      </c>
      <c r="X5" s="5" t="s">
        <v>33</v>
      </c>
      <c r="Y5" s="14">
        <v>52476.29</v>
      </c>
      <c r="Z5" s="5" t="s">
        <v>153</v>
      </c>
      <c r="AA5" s="4">
        <v>1</v>
      </c>
      <c r="AB5" s="4" t="s">
        <v>33</v>
      </c>
      <c r="AC5" s="4">
        <v>1</v>
      </c>
    </row>
    <row r="6" spans="1:29" s="13" customFormat="1" ht="24.65" customHeight="1" x14ac:dyDescent="0.25">
      <c r="A6" s="7" t="s">
        <v>49</v>
      </c>
      <c r="B6" s="7" t="s">
        <v>77</v>
      </c>
      <c r="C6" s="7" t="s">
        <v>29</v>
      </c>
      <c r="D6" s="5" t="s">
        <v>145</v>
      </c>
      <c r="E6" s="7" t="s">
        <v>103</v>
      </c>
      <c r="F6" s="7" t="s">
        <v>118</v>
      </c>
      <c r="G6" s="8" t="s">
        <v>132</v>
      </c>
      <c r="H6" s="8" t="s">
        <v>138</v>
      </c>
      <c r="I6" s="8" t="s">
        <v>143</v>
      </c>
      <c r="J6" s="5">
        <v>120</v>
      </c>
      <c r="K6" s="61">
        <v>1293000</v>
      </c>
      <c r="L6" s="63" t="s">
        <v>152</v>
      </c>
      <c r="M6" s="5" t="s">
        <v>33</v>
      </c>
      <c r="N6" s="5" t="s">
        <v>34</v>
      </c>
      <c r="O6" s="5" t="s">
        <v>34</v>
      </c>
      <c r="P6" s="5" t="str">
        <f t="shared" si="0"/>
        <v>N</v>
      </c>
      <c r="Q6" s="5" t="str">
        <f t="shared" si="1"/>
        <v>Y</v>
      </c>
      <c r="R6" s="5" t="str">
        <f t="shared" si="2"/>
        <v>N</v>
      </c>
      <c r="S6" s="5">
        <v>23</v>
      </c>
      <c r="T6" s="6"/>
      <c r="U6" s="5" t="s">
        <v>33</v>
      </c>
      <c r="V6" s="5" t="s">
        <v>33</v>
      </c>
      <c r="W6" s="22" t="s">
        <v>33</v>
      </c>
      <c r="X6" s="5" t="s">
        <v>33</v>
      </c>
      <c r="Y6" s="14">
        <v>74596.149999999994</v>
      </c>
      <c r="Z6" s="5" t="s">
        <v>153</v>
      </c>
      <c r="AA6" s="4">
        <v>1</v>
      </c>
      <c r="AB6" s="4" t="s">
        <v>33</v>
      </c>
      <c r="AC6" s="4">
        <v>8</v>
      </c>
    </row>
    <row r="7" spans="1:29" s="13" customFormat="1" ht="24.65" customHeight="1" x14ac:dyDescent="0.25">
      <c r="A7" s="7" t="s">
        <v>50</v>
      </c>
      <c r="B7" s="7" t="s">
        <v>78</v>
      </c>
      <c r="C7" s="7" t="s">
        <v>22</v>
      </c>
      <c r="D7" s="5" t="s">
        <v>144</v>
      </c>
      <c r="E7" s="7" t="s">
        <v>104</v>
      </c>
      <c r="F7" s="7" t="s">
        <v>119</v>
      </c>
      <c r="G7" s="8" t="s">
        <v>133</v>
      </c>
      <c r="H7" s="8" t="s">
        <v>136</v>
      </c>
      <c r="I7" s="8" t="s">
        <v>143</v>
      </c>
      <c r="J7" s="5">
        <v>72</v>
      </c>
      <c r="K7" s="61">
        <v>775000</v>
      </c>
      <c r="L7" s="63" t="s">
        <v>152</v>
      </c>
      <c r="M7" s="5" t="s">
        <v>33</v>
      </c>
      <c r="N7" s="5" t="s">
        <v>34</v>
      </c>
      <c r="O7" s="5" t="s">
        <v>34</v>
      </c>
      <c r="P7" s="5" t="str">
        <f t="shared" si="0"/>
        <v>N</v>
      </c>
      <c r="Q7" s="5" t="str">
        <f t="shared" si="1"/>
        <v>Y</v>
      </c>
      <c r="R7" s="5" t="str">
        <f t="shared" si="2"/>
        <v>N</v>
      </c>
      <c r="S7" s="5">
        <v>23</v>
      </c>
      <c r="T7" s="6"/>
      <c r="U7" s="5" t="s">
        <v>33</v>
      </c>
      <c r="V7" s="5" t="s">
        <v>33</v>
      </c>
      <c r="W7" s="22" t="s">
        <v>33</v>
      </c>
      <c r="X7" s="5" t="s">
        <v>33</v>
      </c>
      <c r="Y7" s="14">
        <v>74519.23</v>
      </c>
      <c r="Z7" s="5" t="s">
        <v>153</v>
      </c>
      <c r="AA7" s="4">
        <v>1</v>
      </c>
      <c r="AB7" s="4" t="s">
        <v>33</v>
      </c>
      <c r="AC7" s="4">
        <v>11</v>
      </c>
    </row>
    <row r="8" spans="1:29" s="13" customFormat="1" ht="24.65" customHeight="1" x14ac:dyDescent="0.25">
      <c r="A8" s="7" t="s">
        <v>51</v>
      </c>
      <c r="B8" s="7" t="s">
        <v>79</v>
      </c>
      <c r="C8" s="7" t="s">
        <v>28</v>
      </c>
      <c r="D8" s="5" t="s">
        <v>144</v>
      </c>
      <c r="E8" s="7" t="s">
        <v>105</v>
      </c>
      <c r="F8" s="7" t="s">
        <v>120</v>
      </c>
      <c r="G8" s="8" t="s">
        <v>135</v>
      </c>
      <c r="H8" s="8" t="s">
        <v>139</v>
      </c>
      <c r="I8" s="8" t="s">
        <v>135</v>
      </c>
      <c r="J8" s="5">
        <v>187</v>
      </c>
      <c r="K8" s="61">
        <v>1510000</v>
      </c>
      <c r="L8" s="61">
        <v>2000000</v>
      </c>
      <c r="M8" s="5" t="s">
        <v>33</v>
      </c>
      <c r="N8" s="5" t="s">
        <v>33</v>
      </c>
      <c r="O8" s="5" t="s">
        <v>34</v>
      </c>
      <c r="P8" s="5" t="str">
        <f t="shared" si="0"/>
        <v>N</v>
      </c>
      <c r="Q8" s="5" t="str">
        <f t="shared" si="1"/>
        <v>N</v>
      </c>
      <c r="R8" s="5" t="str">
        <f t="shared" si="2"/>
        <v>N</v>
      </c>
      <c r="S8" s="5">
        <v>65</v>
      </c>
      <c r="T8" s="6">
        <v>9</v>
      </c>
      <c r="U8" s="5" t="s">
        <v>152</v>
      </c>
      <c r="V8" s="5" t="s">
        <v>152</v>
      </c>
      <c r="W8" s="22" t="s">
        <v>33</v>
      </c>
      <c r="X8" s="5" t="s">
        <v>152</v>
      </c>
      <c r="Y8" s="14">
        <v>66598.11</v>
      </c>
      <c r="Z8" s="5" t="s">
        <v>153</v>
      </c>
      <c r="AA8" s="4" t="s">
        <v>152</v>
      </c>
      <c r="AB8" s="4" t="s">
        <v>33</v>
      </c>
      <c r="AC8" s="4">
        <v>14</v>
      </c>
    </row>
    <row r="9" spans="1:29" s="13" customFormat="1" ht="24.65" customHeight="1" x14ac:dyDescent="0.25">
      <c r="A9" s="7" t="s">
        <v>53</v>
      </c>
      <c r="B9" s="7" t="s">
        <v>81</v>
      </c>
      <c r="C9" s="7" t="s">
        <v>16</v>
      </c>
      <c r="D9" s="5" t="s">
        <v>144</v>
      </c>
      <c r="E9" s="7" t="s">
        <v>106</v>
      </c>
      <c r="F9" s="7" t="s">
        <v>121</v>
      </c>
      <c r="G9" s="8" t="s">
        <v>132</v>
      </c>
      <c r="H9" s="8" t="s">
        <v>137</v>
      </c>
      <c r="I9" s="8" t="s">
        <v>142</v>
      </c>
      <c r="J9" s="5">
        <v>141</v>
      </c>
      <c r="K9" s="61">
        <v>948946</v>
      </c>
      <c r="L9" s="63" t="s">
        <v>152</v>
      </c>
      <c r="M9" s="5" t="s">
        <v>33</v>
      </c>
      <c r="N9" s="5" t="s">
        <v>34</v>
      </c>
      <c r="O9" s="5" t="s">
        <v>34</v>
      </c>
      <c r="P9" s="5" t="str">
        <f t="shared" si="0"/>
        <v>N</v>
      </c>
      <c r="Q9" s="5" t="str">
        <f t="shared" si="1"/>
        <v>N</v>
      </c>
      <c r="R9" s="5" t="str">
        <f t="shared" si="2"/>
        <v>Y</v>
      </c>
      <c r="S9" s="5">
        <v>23</v>
      </c>
      <c r="T9" s="6"/>
      <c r="U9" s="5" t="s">
        <v>33</v>
      </c>
      <c r="V9" s="5" t="s">
        <v>33</v>
      </c>
      <c r="W9" s="22" t="s">
        <v>33</v>
      </c>
      <c r="X9" s="5" t="s">
        <v>33</v>
      </c>
      <c r="Y9" s="14">
        <v>60571.02</v>
      </c>
      <c r="Z9" s="5" t="s">
        <v>153</v>
      </c>
      <c r="AA9" s="4">
        <v>1</v>
      </c>
      <c r="AB9" s="4" t="s">
        <v>33</v>
      </c>
      <c r="AC9" s="4">
        <v>21</v>
      </c>
    </row>
    <row r="10" spans="1:29" s="13" customFormat="1" ht="24.65" customHeight="1" x14ac:dyDescent="0.25">
      <c r="A10" s="7" t="s">
        <v>55</v>
      </c>
      <c r="B10" s="7" t="s">
        <v>83</v>
      </c>
      <c r="C10" s="7" t="s">
        <v>18</v>
      </c>
      <c r="D10" s="5" t="s">
        <v>145</v>
      </c>
      <c r="E10" s="7" t="s">
        <v>102</v>
      </c>
      <c r="F10" s="7" t="s">
        <v>123</v>
      </c>
      <c r="G10" s="8" t="s">
        <v>132</v>
      </c>
      <c r="H10" s="8" t="s">
        <v>137</v>
      </c>
      <c r="I10" s="8" t="s">
        <v>142</v>
      </c>
      <c r="J10" s="5">
        <v>220</v>
      </c>
      <c r="K10" s="61">
        <v>1660000</v>
      </c>
      <c r="L10" s="63" t="s">
        <v>152</v>
      </c>
      <c r="M10" s="5" t="s">
        <v>33</v>
      </c>
      <c r="N10" s="5" t="s">
        <v>34</v>
      </c>
      <c r="O10" s="5" t="s">
        <v>34</v>
      </c>
      <c r="P10" s="5" t="str">
        <f t="shared" si="0"/>
        <v>N</v>
      </c>
      <c r="Q10" s="5" t="str">
        <f t="shared" si="1"/>
        <v>N</v>
      </c>
      <c r="R10" s="5" t="str">
        <f t="shared" si="2"/>
        <v>Y</v>
      </c>
      <c r="S10" s="5">
        <v>23</v>
      </c>
      <c r="T10" s="6"/>
      <c r="U10" s="5" t="s">
        <v>33</v>
      </c>
      <c r="V10" s="5" t="s">
        <v>33</v>
      </c>
      <c r="W10" s="22" t="s">
        <v>33</v>
      </c>
      <c r="X10" s="5" t="s">
        <v>33</v>
      </c>
      <c r="Y10" s="14">
        <v>52237.760000000002</v>
      </c>
      <c r="Z10" s="5" t="s">
        <v>153</v>
      </c>
      <c r="AA10" s="4">
        <v>1</v>
      </c>
      <c r="AB10" s="4" t="s">
        <v>33</v>
      </c>
      <c r="AC10" s="4">
        <v>28</v>
      </c>
    </row>
    <row r="11" spans="1:29" s="13" customFormat="1" ht="24.65" customHeight="1" x14ac:dyDescent="0.25">
      <c r="A11" s="7" t="s">
        <v>56</v>
      </c>
      <c r="B11" s="7" t="s">
        <v>84</v>
      </c>
      <c r="C11" s="7" t="s">
        <v>23</v>
      </c>
      <c r="D11" s="5" t="s">
        <v>145</v>
      </c>
      <c r="E11" s="7" t="s">
        <v>102</v>
      </c>
      <c r="F11" s="7" t="s">
        <v>124</v>
      </c>
      <c r="G11" s="8" t="s">
        <v>132</v>
      </c>
      <c r="H11" s="8" t="s">
        <v>136</v>
      </c>
      <c r="I11" s="8" t="s">
        <v>142</v>
      </c>
      <c r="J11" s="5">
        <v>151</v>
      </c>
      <c r="K11" s="61">
        <v>1660000</v>
      </c>
      <c r="L11" s="63" t="s">
        <v>152</v>
      </c>
      <c r="M11" s="5" t="s">
        <v>33</v>
      </c>
      <c r="N11" s="5" t="s">
        <v>34</v>
      </c>
      <c r="O11" s="5" t="s">
        <v>34</v>
      </c>
      <c r="P11" s="5" t="str">
        <f t="shared" si="0"/>
        <v>N</v>
      </c>
      <c r="Q11" s="5" t="str">
        <f t="shared" si="1"/>
        <v>N</v>
      </c>
      <c r="R11" s="5" t="str">
        <f t="shared" si="2"/>
        <v>Y</v>
      </c>
      <c r="S11" s="5">
        <v>23</v>
      </c>
      <c r="T11" s="6"/>
      <c r="U11" s="5" t="s">
        <v>33</v>
      </c>
      <c r="V11" s="5" t="s">
        <v>33</v>
      </c>
      <c r="W11" s="22" t="s">
        <v>33</v>
      </c>
      <c r="X11" s="5" t="s">
        <v>33</v>
      </c>
      <c r="Y11" s="14">
        <v>76108</v>
      </c>
      <c r="Z11" s="5" t="s">
        <v>154</v>
      </c>
      <c r="AA11" s="4">
        <v>2</v>
      </c>
      <c r="AB11" s="4" t="s">
        <v>33</v>
      </c>
      <c r="AC11" s="4">
        <v>3</v>
      </c>
    </row>
    <row r="12" spans="1:29" s="13" customFormat="1" ht="24.65" customHeight="1" x14ac:dyDescent="0.25">
      <c r="A12" s="7" t="s">
        <v>57</v>
      </c>
      <c r="B12" s="7" t="s">
        <v>85</v>
      </c>
      <c r="C12" s="7" t="s">
        <v>21</v>
      </c>
      <c r="D12" s="5" t="s">
        <v>144</v>
      </c>
      <c r="E12" s="7" t="s">
        <v>107</v>
      </c>
      <c r="F12" s="7" t="s">
        <v>125</v>
      </c>
      <c r="G12" s="8" t="s">
        <v>132</v>
      </c>
      <c r="H12" s="8" t="s">
        <v>136</v>
      </c>
      <c r="I12" s="8" t="s">
        <v>143</v>
      </c>
      <c r="J12" s="5">
        <v>172</v>
      </c>
      <c r="K12" s="61">
        <v>1150000</v>
      </c>
      <c r="L12" s="63" t="s">
        <v>152</v>
      </c>
      <c r="M12" s="5" t="s">
        <v>33</v>
      </c>
      <c r="N12" s="5" t="s">
        <v>34</v>
      </c>
      <c r="O12" s="5" t="s">
        <v>34</v>
      </c>
      <c r="P12" s="5" t="str">
        <f t="shared" si="0"/>
        <v>N</v>
      </c>
      <c r="Q12" s="5" t="str">
        <f t="shared" si="1"/>
        <v>Y</v>
      </c>
      <c r="R12" s="5" t="str">
        <f t="shared" si="2"/>
        <v>N</v>
      </c>
      <c r="S12" s="5">
        <v>23</v>
      </c>
      <c r="T12" s="6"/>
      <c r="U12" s="5" t="s">
        <v>33</v>
      </c>
      <c r="V12" s="5" t="s">
        <v>33</v>
      </c>
      <c r="W12" s="22" t="s">
        <v>33</v>
      </c>
      <c r="X12" s="5" t="s">
        <v>33</v>
      </c>
      <c r="Y12" s="14">
        <v>60174.42</v>
      </c>
      <c r="Z12" s="5" t="s">
        <v>153</v>
      </c>
      <c r="AA12" s="4">
        <v>1</v>
      </c>
      <c r="AB12" s="4" t="s">
        <v>33</v>
      </c>
      <c r="AC12" s="4">
        <v>6</v>
      </c>
    </row>
    <row r="13" spans="1:29" s="13" customFormat="1" ht="24.65" customHeight="1" x14ac:dyDescent="0.25">
      <c r="A13" s="7" t="s">
        <v>58</v>
      </c>
      <c r="B13" s="7" t="s">
        <v>86</v>
      </c>
      <c r="C13" s="7" t="s">
        <v>15</v>
      </c>
      <c r="D13" s="5" t="s">
        <v>145</v>
      </c>
      <c r="E13" s="7" t="s">
        <v>100</v>
      </c>
      <c r="F13" s="7" t="s">
        <v>126</v>
      </c>
      <c r="G13" s="8" t="s">
        <v>132</v>
      </c>
      <c r="H13" s="8" t="s">
        <v>137</v>
      </c>
      <c r="I13" s="8" t="s">
        <v>142</v>
      </c>
      <c r="J13" s="5">
        <v>203</v>
      </c>
      <c r="K13" s="61">
        <v>1660000</v>
      </c>
      <c r="L13" s="63" t="s">
        <v>152</v>
      </c>
      <c r="M13" s="5" t="s">
        <v>33</v>
      </c>
      <c r="N13" s="5" t="s">
        <v>34</v>
      </c>
      <c r="O13" s="5" t="s">
        <v>34</v>
      </c>
      <c r="P13" s="5" t="str">
        <f t="shared" si="0"/>
        <v>N</v>
      </c>
      <c r="Q13" s="5" t="str">
        <f t="shared" si="1"/>
        <v>N</v>
      </c>
      <c r="R13" s="5" t="str">
        <f t="shared" si="2"/>
        <v>Y</v>
      </c>
      <c r="S13" s="5">
        <v>23</v>
      </c>
      <c r="T13" s="6"/>
      <c r="U13" s="5" t="s">
        <v>33</v>
      </c>
      <c r="V13" s="5" t="s">
        <v>33</v>
      </c>
      <c r="W13" s="22" t="s">
        <v>33</v>
      </c>
      <c r="X13" s="5" t="s">
        <v>33</v>
      </c>
      <c r="Y13" s="14">
        <v>56612.35</v>
      </c>
      <c r="Z13" s="5" t="s">
        <v>153</v>
      </c>
      <c r="AA13" s="4">
        <v>1</v>
      </c>
      <c r="AB13" s="4" t="s">
        <v>33</v>
      </c>
      <c r="AC13" s="4">
        <v>10</v>
      </c>
    </row>
    <row r="14" spans="1:29" s="13" customFormat="1" ht="24.65" customHeight="1" x14ac:dyDescent="0.25">
      <c r="A14" s="7" t="s">
        <v>59</v>
      </c>
      <c r="B14" s="7" t="s">
        <v>87</v>
      </c>
      <c r="C14" s="7" t="s">
        <v>17</v>
      </c>
      <c r="D14" s="5" t="s">
        <v>146</v>
      </c>
      <c r="E14" s="7" t="s">
        <v>108</v>
      </c>
      <c r="F14" s="7" t="s">
        <v>127</v>
      </c>
      <c r="G14" s="8" t="s">
        <v>132</v>
      </c>
      <c r="H14" s="8" t="s">
        <v>136</v>
      </c>
      <c r="I14" s="8" t="s">
        <v>143</v>
      </c>
      <c r="J14" s="5">
        <v>72</v>
      </c>
      <c r="K14" s="61">
        <v>764114</v>
      </c>
      <c r="L14" s="63" t="s">
        <v>152</v>
      </c>
      <c r="M14" s="5" t="s">
        <v>33</v>
      </c>
      <c r="N14" s="5" t="s">
        <v>34</v>
      </c>
      <c r="O14" s="5" t="s">
        <v>34</v>
      </c>
      <c r="P14" s="5" t="str">
        <f t="shared" si="0"/>
        <v>N</v>
      </c>
      <c r="Q14" s="5" t="str">
        <f t="shared" si="1"/>
        <v>Y</v>
      </c>
      <c r="R14" s="5" t="str">
        <f t="shared" si="2"/>
        <v>N</v>
      </c>
      <c r="S14" s="5">
        <v>23</v>
      </c>
      <c r="T14" s="6"/>
      <c r="U14" s="5" t="s">
        <v>33</v>
      </c>
      <c r="V14" s="5" t="s">
        <v>33</v>
      </c>
      <c r="W14" s="22" t="s">
        <v>33</v>
      </c>
      <c r="X14" s="5" t="s">
        <v>33</v>
      </c>
      <c r="Y14" s="14">
        <v>73472.5</v>
      </c>
      <c r="Z14" s="5" t="s">
        <v>153</v>
      </c>
      <c r="AA14" s="4">
        <v>1</v>
      </c>
      <c r="AB14" s="4" t="s">
        <v>33</v>
      </c>
      <c r="AC14" s="4">
        <v>13</v>
      </c>
    </row>
    <row r="15" spans="1:29" s="13" customFormat="1" ht="24.65" customHeight="1" x14ac:dyDescent="0.25">
      <c r="A15" s="7" t="s">
        <v>60</v>
      </c>
      <c r="B15" s="7" t="s">
        <v>88</v>
      </c>
      <c r="C15" s="7" t="s">
        <v>29</v>
      </c>
      <c r="D15" s="5" t="s">
        <v>145</v>
      </c>
      <c r="E15" s="7" t="s">
        <v>107</v>
      </c>
      <c r="F15" s="7" t="s">
        <v>125</v>
      </c>
      <c r="G15" s="8" t="s">
        <v>132</v>
      </c>
      <c r="H15" s="8" t="s">
        <v>136</v>
      </c>
      <c r="I15" s="8" t="s">
        <v>142</v>
      </c>
      <c r="J15" s="5">
        <v>80</v>
      </c>
      <c r="K15" s="61">
        <v>784000</v>
      </c>
      <c r="L15" s="63" t="s">
        <v>152</v>
      </c>
      <c r="M15" s="5" t="s">
        <v>33</v>
      </c>
      <c r="N15" s="5" t="s">
        <v>34</v>
      </c>
      <c r="O15" s="5" t="s">
        <v>34</v>
      </c>
      <c r="P15" s="5" t="str">
        <f t="shared" si="0"/>
        <v>N</v>
      </c>
      <c r="Q15" s="5" t="str">
        <f t="shared" si="1"/>
        <v>N</v>
      </c>
      <c r="R15" s="5" t="str">
        <f t="shared" si="2"/>
        <v>Y</v>
      </c>
      <c r="S15" s="5">
        <v>23</v>
      </c>
      <c r="T15" s="6"/>
      <c r="U15" s="5" t="s">
        <v>33</v>
      </c>
      <c r="V15" s="5" t="s">
        <v>33</v>
      </c>
      <c r="W15" s="22" t="s">
        <v>33</v>
      </c>
      <c r="X15" s="5" t="s">
        <v>33</v>
      </c>
      <c r="Y15" s="14">
        <v>67846.149999999994</v>
      </c>
      <c r="Z15" s="5" t="s">
        <v>153</v>
      </c>
      <c r="AA15" s="4">
        <v>1</v>
      </c>
      <c r="AB15" s="4" t="s">
        <v>33</v>
      </c>
      <c r="AC15" s="4">
        <v>20</v>
      </c>
    </row>
    <row r="16" spans="1:29" s="13" customFormat="1" ht="24.65" customHeight="1" x14ac:dyDescent="0.25">
      <c r="A16" s="7" t="s">
        <v>61</v>
      </c>
      <c r="B16" s="7" t="s">
        <v>89</v>
      </c>
      <c r="C16" s="7" t="s">
        <v>15</v>
      </c>
      <c r="D16" s="5" t="s">
        <v>145</v>
      </c>
      <c r="E16" s="7" t="s">
        <v>107</v>
      </c>
      <c r="F16" s="7" t="s">
        <v>125</v>
      </c>
      <c r="G16" s="8" t="s">
        <v>132</v>
      </c>
      <c r="H16" s="8" t="s">
        <v>137</v>
      </c>
      <c r="I16" s="8" t="s">
        <v>142</v>
      </c>
      <c r="J16" s="5">
        <v>250</v>
      </c>
      <c r="K16" s="61">
        <v>1660000</v>
      </c>
      <c r="L16" s="63" t="s">
        <v>152</v>
      </c>
      <c r="M16" s="5" t="s">
        <v>33</v>
      </c>
      <c r="N16" s="5" t="s">
        <v>34</v>
      </c>
      <c r="O16" s="5" t="s">
        <v>34</v>
      </c>
      <c r="P16" s="5" t="str">
        <f t="shared" si="0"/>
        <v>N</v>
      </c>
      <c r="Q16" s="5" t="str">
        <f t="shared" si="1"/>
        <v>N</v>
      </c>
      <c r="R16" s="5" t="str">
        <f t="shared" si="2"/>
        <v>Y</v>
      </c>
      <c r="S16" s="5">
        <v>23</v>
      </c>
      <c r="T16" s="6"/>
      <c r="U16" s="5" t="s">
        <v>33</v>
      </c>
      <c r="V16" s="5" t="s">
        <v>33</v>
      </c>
      <c r="W16" s="22" t="s">
        <v>33</v>
      </c>
      <c r="X16" s="5" t="s">
        <v>33</v>
      </c>
      <c r="Y16" s="14">
        <v>45969.23</v>
      </c>
      <c r="Z16" s="5" t="s">
        <v>153</v>
      </c>
      <c r="AA16" s="4">
        <v>1</v>
      </c>
      <c r="AB16" s="4" t="s">
        <v>33</v>
      </c>
      <c r="AC16" s="4">
        <v>2</v>
      </c>
    </row>
    <row r="17" spans="1:29" s="13" customFormat="1" ht="24.65" customHeight="1" x14ac:dyDescent="0.25">
      <c r="A17" s="7" t="s">
        <v>62</v>
      </c>
      <c r="B17" s="7" t="s">
        <v>90</v>
      </c>
      <c r="C17" s="7" t="s">
        <v>20</v>
      </c>
      <c r="D17" s="5" t="s">
        <v>144</v>
      </c>
      <c r="E17" s="7" t="s">
        <v>109</v>
      </c>
      <c r="F17" s="7" t="s">
        <v>128</v>
      </c>
      <c r="G17" s="8" t="s">
        <v>132</v>
      </c>
      <c r="H17" s="8" t="s">
        <v>136</v>
      </c>
      <c r="I17" s="8" t="s">
        <v>143</v>
      </c>
      <c r="J17" s="5">
        <v>30</v>
      </c>
      <c r="K17" s="61">
        <v>244579</v>
      </c>
      <c r="L17" s="63" t="s">
        <v>152</v>
      </c>
      <c r="M17" s="5" t="s">
        <v>33</v>
      </c>
      <c r="N17" s="5" t="s">
        <v>34</v>
      </c>
      <c r="O17" s="5" t="s">
        <v>33</v>
      </c>
      <c r="P17" s="5" t="str">
        <f t="shared" si="0"/>
        <v>Y</v>
      </c>
      <c r="Q17" s="5" t="str">
        <f t="shared" si="1"/>
        <v>N</v>
      </c>
      <c r="R17" s="5" t="str">
        <f t="shared" si="2"/>
        <v>N</v>
      </c>
      <c r="S17" s="5">
        <v>23</v>
      </c>
      <c r="T17" s="6"/>
      <c r="U17" s="5" t="s">
        <v>33</v>
      </c>
      <c r="V17" s="5" t="s">
        <v>33</v>
      </c>
      <c r="W17" s="22" t="s">
        <v>34</v>
      </c>
      <c r="X17" s="5" t="s">
        <v>33</v>
      </c>
      <c r="Y17" s="14">
        <v>56441.31</v>
      </c>
      <c r="Z17" s="5" t="s">
        <v>153</v>
      </c>
      <c r="AA17" s="4">
        <v>1</v>
      </c>
      <c r="AB17" s="4" t="s">
        <v>33</v>
      </c>
      <c r="AC17" s="4">
        <v>5</v>
      </c>
    </row>
    <row r="18" spans="1:29" s="13" customFormat="1" ht="24.65" customHeight="1" x14ac:dyDescent="0.25">
      <c r="A18" s="7" t="s">
        <v>63</v>
      </c>
      <c r="B18" s="7" t="s">
        <v>91</v>
      </c>
      <c r="C18" s="7" t="s">
        <v>32</v>
      </c>
      <c r="D18" s="5" t="s">
        <v>144</v>
      </c>
      <c r="E18" s="7" t="s">
        <v>110</v>
      </c>
      <c r="F18" s="7" t="s">
        <v>129</v>
      </c>
      <c r="G18" s="8" t="s">
        <v>132</v>
      </c>
      <c r="H18" s="8" t="s">
        <v>138</v>
      </c>
      <c r="I18" s="8" t="s">
        <v>142</v>
      </c>
      <c r="J18" s="5">
        <v>50</v>
      </c>
      <c r="K18" s="61">
        <v>316766</v>
      </c>
      <c r="L18" s="63" t="s">
        <v>152</v>
      </c>
      <c r="M18" s="5" t="s">
        <v>33</v>
      </c>
      <c r="N18" s="5" t="s">
        <v>34</v>
      </c>
      <c r="O18" s="5" t="s">
        <v>33</v>
      </c>
      <c r="P18" s="5" t="str">
        <f t="shared" si="0"/>
        <v>Y</v>
      </c>
      <c r="Q18" s="5" t="str">
        <f t="shared" si="1"/>
        <v>N</v>
      </c>
      <c r="R18" s="5" t="str">
        <f t="shared" si="2"/>
        <v>N</v>
      </c>
      <c r="S18" s="5">
        <v>23</v>
      </c>
      <c r="T18" s="6"/>
      <c r="U18" s="5" t="s">
        <v>33</v>
      </c>
      <c r="V18" s="5" t="s">
        <v>33</v>
      </c>
      <c r="W18" s="22" t="s">
        <v>33</v>
      </c>
      <c r="X18" s="5" t="s">
        <v>33</v>
      </c>
      <c r="Y18" s="14">
        <v>57017.88</v>
      </c>
      <c r="Z18" s="5" t="s">
        <v>153</v>
      </c>
      <c r="AA18" s="4">
        <v>1</v>
      </c>
      <c r="AB18" s="4" t="s">
        <v>33</v>
      </c>
      <c r="AC18" s="4">
        <v>12</v>
      </c>
    </row>
    <row r="19" spans="1:29" s="13" customFormat="1" ht="24.65" customHeight="1" x14ac:dyDescent="0.25">
      <c r="A19" s="7" t="s">
        <v>64</v>
      </c>
      <c r="B19" s="7" t="s">
        <v>92</v>
      </c>
      <c r="C19" s="7" t="s">
        <v>24</v>
      </c>
      <c r="D19" s="5" t="s">
        <v>145</v>
      </c>
      <c r="E19" s="7" t="s">
        <v>109</v>
      </c>
      <c r="F19" s="7" t="s">
        <v>128</v>
      </c>
      <c r="G19" s="8" t="s">
        <v>132</v>
      </c>
      <c r="H19" s="8" t="s">
        <v>141</v>
      </c>
      <c r="I19" s="8" t="s">
        <v>143</v>
      </c>
      <c r="J19" s="5">
        <v>31</v>
      </c>
      <c r="K19" s="61">
        <v>273955</v>
      </c>
      <c r="L19" s="63" t="s">
        <v>152</v>
      </c>
      <c r="M19" s="5" t="s">
        <v>33</v>
      </c>
      <c r="N19" s="5" t="s">
        <v>34</v>
      </c>
      <c r="O19" s="5" t="s">
        <v>33</v>
      </c>
      <c r="P19" s="5" t="str">
        <f t="shared" si="0"/>
        <v>N</v>
      </c>
      <c r="Q19" s="5" t="str">
        <f t="shared" si="1"/>
        <v>N</v>
      </c>
      <c r="R19" s="5" t="str">
        <f t="shared" si="2"/>
        <v>N</v>
      </c>
      <c r="S19" s="5">
        <v>23</v>
      </c>
      <c r="T19" s="6"/>
      <c r="U19" s="5" t="s">
        <v>33</v>
      </c>
      <c r="V19" s="5" t="s">
        <v>33</v>
      </c>
      <c r="W19" s="22" t="s">
        <v>33</v>
      </c>
      <c r="X19" s="5" t="s">
        <v>33</v>
      </c>
      <c r="Y19" s="14">
        <v>61181.02</v>
      </c>
      <c r="Z19" s="5" t="s">
        <v>153</v>
      </c>
      <c r="AA19" s="4">
        <v>1</v>
      </c>
      <c r="AB19" s="4" t="s">
        <v>33</v>
      </c>
      <c r="AC19" s="4">
        <v>15</v>
      </c>
    </row>
    <row r="20" spans="1:29" s="13" customFormat="1" ht="24.65" customHeight="1" x14ac:dyDescent="0.25">
      <c r="A20" s="7" t="s">
        <v>65</v>
      </c>
      <c r="B20" s="7" t="s">
        <v>93</v>
      </c>
      <c r="C20" s="7" t="s">
        <v>20</v>
      </c>
      <c r="D20" s="5" t="s">
        <v>144</v>
      </c>
      <c r="E20" s="7" t="s">
        <v>109</v>
      </c>
      <c r="F20" s="7" t="s">
        <v>128</v>
      </c>
      <c r="G20" s="8" t="s">
        <v>132</v>
      </c>
      <c r="H20" s="8" t="s">
        <v>136</v>
      </c>
      <c r="I20" s="8" t="s">
        <v>142</v>
      </c>
      <c r="J20" s="5">
        <v>34</v>
      </c>
      <c r="K20" s="61">
        <v>266560</v>
      </c>
      <c r="L20" s="63" t="s">
        <v>152</v>
      </c>
      <c r="M20" s="5" t="s">
        <v>33</v>
      </c>
      <c r="N20" s="5" t="s">
        <v>34</v>
      </c>
      <c r="O20" s="5" t="s">
        <v>33</v>
      </c>
      <c r="P20" s="5" t="str">
        <f t="shared" si="0"/>
        <v>Y</v>
      </c>
      <c r="Q20" s="5" t="str">
        <f t="shared" si="1"/>
        <v>N</v>
      </c>
      <c r="R20" s="5" t="str">
        <f t="shared" si="2"/>
        <v>N</v>
      </c>
      <c r="S20" s="5">
        <v>23</v>
      </c>
      <c r="T20" s="6"/>
      <c r="U20" s="5" t="s">
        <v>33</v>
      </c>
      <c r="V20" s="5" t="s">
        <v>33</v>
      </c>
      <c r="W20" s="22" t="s">
        <v>34</v>
      </c>
      <c r="X20" s="5" t="s">
        <v>33</v>
      </c>
      <c r="Y20" s="14">
        <v>54276.92</v>
      </c>
      <c r="Z20" s="5" t="s">
        <v>153</v>
      </c>
      <c r="AA20" s="4">
        <v>1</v>
      </c>
      <c r="AB20" s="4" t="s">
        <v>33</v>
      </c>
      <c r="AC20" s="4">
        <v>22</v>
      </c>
    </row>
    <row r="21" spans="1:29" s="13" customFormat="1" ht="24.65" customHeight="1" x14ac:dyDescent="0.25">
      <c r="A21" s="7" t="s">
        <v>66</v>
      </c>
      <c r="B21" s="7" t="s">
        <v>94</v>
      </c>
      <c r="C21" s="7" t="s">
        <v>16</v>
      </c>
      <c r="D21" s="3" t="s">
        <v>144</v>
      </c>
      <c r="E21" s="7" t="s">
        <v>111</v>
      </c>
      <c r="F21" s="7" t="s">
        <v>130</v>
      </c>
      <c r="G21" s="8" t="s">
        <v>132</v>
      </c>
      <c r="H21" s="8" t="s">
        <v>136</v>
      </c>
      <c r="I21" s="8" t="s">
        <v>143</v>
      </c>
      <c r="J21" s="3">
        <v>65</v>
      </c>
      <c r="K21" s="61">
        <v>651500</v>
      </c>
      <c r="L21" s="63" t="s">
        <v>152</v>
      </c>
      <c r="M21" s="3" t="s">
        <v>33</v>
      </c>
      <c r="N21" s="3" t="s">
        <v>34</v>
      </c>
      <c r="O21" s="3" t="s">
        <v>34</v>
      </c>
      <c r="P21" s="5" t="str">
        <f t="shared" si="0"/>
        <v>N</v>
      </c>
      <c r="Q21" s="5" t="str">
        <f t="shared" si="1"/>
        <v>Y</v>
      </c>
      <c r="R21" s="5" t="str">
        <f t="shared" si="2"/>
        <v>N</v>
      </c>
      <c r="S21" s="3">
        <v>23</v>
      </c>
      <c r="T21" s="6"/>
      <c r="U21" s="3" t="s">
        <v>33</v>
      </c>
      <c r="V21" s="3" t="s">
        <v>33</v>
      </c>
      <c r="W21" s="3" t="s">
        <v>33</v>
      </c>
      <c r="X21" s="3" t="s">
        <v>33</v>
      </c>
      <c r="Y21" s="15">
        <v>69390.53</v>
      </c>
      <c r="Z21" s="5" t="s">
        <v>153</v>
      </c>
      <c r="AA21" s="3">
        <v>1</v>
      </c>
      <c r="AB21" s="3" t="s">
        <v>33</v>
      </c>
      <c r="AC21" s="3">
        <v>25</v>
      </c>
    </row>
    <row r="22" spans="1:29" s="13" customFormat="1" ht="24.65" customHeight="1" x14ac:dyDescent="0.25">
      <c r="A22" s="7" t="s">
        <v>67</v>
      </c>
      <c r="B22" s="7" t="s">
        <v>95</v>
      </c>
      <c r="C22" s="7" t="s">
        <v>19</v>
      </c>
      <c r="D22" s="3" t="s">
        <v>144</v>
      </c>
      <c r="E22" s="7" t="s">
        <v>110</v>
      </c>
      <c r="F22" s="7" t="s">
        <v>129</v>
      </c>
      <c r="G22" s="8" t="s">
        <v>132</v>
      </c>
      <c r="H22" s="8" t="s">
        <v>136</v>
      </c>
      <c r="I22" s="8" t="s">
        <v>142</v>
      </c>
      <c r="J22" s="3">
        <v>96</v>
      </c>
      <c r="K22" s="61">
        <v>657124</v>
      </c>
      <c r="L22" s="63" t="s">
        <v>152</v>
      </c>
      <c r="M22" s="3" t="s">
        <v>33</v>
      </c>
      <c r="N22" s="3" t="s">
        <v>34</v>
      </c>
      <c r="O22" s="3" t="s">
        <v>33</v>
      </c>
      <c r="P22" s="5" t="str">
        <f t="shared" si="0"/>
        <v>Y</v>
      </c>
      <c r="Q22" s="5" t="str">
        <f t="shared" si="1"/>
        <v>N</v>
      </c>
      <c r="R22" s="5" t="str">
        <f t="shared" si="2"/>
        <v>N</v>
      </c>
      <c r="S22" s="3">
        <v>23</v>
      </c>
      <c r="T22" s="6"/>
      <c r="U22" s="3" t="s">
        <v>33</v>
      </c>
      <c r="V22" s="3" t="s">
        <v>33</v>
      </c>
      <c r="W22" s="3" t="s">
        <v>33</v>
      </c>
      <c r="X22" s="3" t="s">
        <v>33</v>
      </c>
      <c r="Y22" s="15">
        <v>47388.75</v>
      </c>
      <c r="Z22" s="5" t="s">
        <v>153</v>
      </c>
      <c r="AA22" s="3">
        <v>1</v>
      </c>
      <c r="AB22" s="3" t="s">
        <v>33</v>
      </c>
      <c r="AC22" s="3">
        <v>7</v>
      </c>
    </row>
    <row r="23" spans="1:29" s="13" customFormat="1" ht="24.65" customHeight="1" x14ac:dyDescent="0.25">
      <c r="A23" s="7" t="s">
        <v>68</v>
      </c>
      <c r="B23" s="7" t="s">
        <v>96</v>
      </c>
      <c r="C23" s="7" t="s">
        <v>31</v>
      </c>
      <c r="D23" s="3" t="s">
        <v>144</v>
      </c>
      <c r="E23" s="7" t="s">
        <v>107</v>
      </c>
      <c r="F23" s="7" t="s">
        <v>125</v>
      </c>
      <c r="G23" s="8" t="s">
        <v>132</v>
      </c>
      <c r="H23" s="8" t="s">
        <v>136</v>
      </c>
      <c r="I23" s="8" t="s">
        <v>143</v>
      </c>
      <c r="J23" s="3">
        <v>108</v>
      </c>
      <c r="K23" s="61">
        <v>1060000</v>
      </c>
      <c r="L23" s="63" t="s">
        <v>152</v>
      </c>
      <c r="M23" s="3" t="s">
        <v>33</v>
      </c>
      <c r="N23" s="3" t="s">
        <v>34</v>
      </c>
      <c r="O23" s="3" t="s">
        <v>34</v>
      </c>
      <c r="P23" s="5" t="str">
        <f t="shared" si="0"/>
        <v>N</v>
      </c>
      <c r="Q23" s="5" t="str">
        <f t="shared" si="1"/>
        <v>Y</v>
      </c>
      <c r="R23" s="5" t="str">
        <f t="shared" si="2"/>
        <v>N</v>
      </c>
      <c r="S23" s="3">
        <v>23</v>
      </c>
      <c r="T23" s="6"/>
      <c r="U23" s="3" t="s">
        <v>33</v>
      </c>
      <c r="V23" s="3" t="s">
        <v>33</v>
      </c>
      <c r="W23" s="3" t="s">
        <v>33</v>
      </c>
      <c r="X23" s="3" t="s">
        <v>33</v>
      </c>
      <c r="Y23" s="15">
        <v>67948.72</v>
      </c>
      <c r="Z23" s="5" t="s">
        <v>153</v>
      </c>
      <c r="AA23" s="3">
        <v>1</v>
      </c>
      <c r="AB23" s="3" t="s">
        <v>33</v>
      </c>
      <c r="AC23" s="3">
        <v>17</v>
      </c>
    </row>
    <row r="24" spans="1:29" s="13" customFormat="1" ht="24.65" customHeight="1" x14ac:dyDescent="0.25">
      <c r="A24" s="7" t="s">
        <v>69</v>
      </c>
      <c r="B24" s="7" t="s">
        <v>97</v>
      </c>
      <c r="C24" s="7" t="s">
        <v>30</v>
      </c>
      <c r="D24" s="3" t="s">
        <v>146</v>
      </c>
      <c r="E24" s="7" t="s">
        <v>109</v>
      </c>
      <c r="F24" s="7" t="s">
        <v>128</v>
      </c>
      <c r="G24" s="8" t="s">
        <v>132</v>
      </c>
      <c r="H24" s="8" t="s">
        <v>136</v>
      </c>
      <c r="I24" s="8" t="s">
        <v>142</v>
      </c>
      <c r="J24" s="3">
        <v>48</v>
      </c>
      <c r="K24" s="61">
        <v>340520</v>
      </c>
      <c r="L24" s="63" t="s">
        <v>152</v>
      </c>
      <c r="M24" s="3" t="s">
        <v>33</v>
      </c>
      <c r="N24" s="3" t="s">
        <v>34</v>
      </c>
      <c r="O24" s="3" t="s">
        <v>33</v>
      </c>
      <c r="P24" s="5" t="str">
        <f t="shared" si="0"/>
        <v>Y</v>
      </c>
      <c r="Q24" s="5" t="str">
        <f t="shared" si="1"/>
        <v>N</v>
      </c>
      <c r="R24" s="5" t="str">
        <f t="shared" si="2"/>
        <v>N</v>
      </c>
      <c r="S24" s="3">
        <v>23</v>
      </c>
      <c r="T24" s="6"/>
      <c r="U24" s="3" t="s">
        <v>33</v>
      </c>
      <c r="V24" s="3" t="s">
        <v>33</v>
      </c>
      <c r="W24" s="3" t="s">
        <v>33</v>
      </c>
      <c r="X24" s="3" t="s">
        <v>33</v>
      </c>
      <c r="Y24" s="15">
        <v>49113.46</v>
      </c>
      <c r="Z24" s="5" t="s">
        <v>153</v>
      </c>
      <c r="AA24" s="3">
        <v>1</v>
      </c>
      <c r="AB24" s="3" t="s">
        <v>33</v>
      </c>
      <c r="AC24" s="3">
        <v>27</v>
      </c>
    </row>
    <row r="25" spans="1:29" s="13" customFormat="1" ht="24.65" customHeight="1" x14ac:dyDescent="0.25">
      <c r="A25" s="37" t="s">
        <v>70</v>
      </c>
      <c r="B25" s="37" t="s">
        <v>98</v>
      </c>
      <c r="C25" s="37" t="s">
        <v>16</v>
      </c>
      <c r="D25" s="38" t="s">
        <v>144</v>
      </c>
      <c r="E25" s="37" t="s">
        <v>112</v>
      </c>
      <c r="F25" s="37" t="s">
        <v>131</v>
      </c>
      <c r="G25" s="39" t="s">
        <v>133</v>
      </c>
      <c r="H25" s="39" t="s">
        <v>141</v>
      </c>
      <c r="I25" s="39" t="s">
        <v>143</v>
      </c>
      <c r="J25" s="38">
        <v>107</v>
      </c>
      <c r="K25" s="62">
        <v>1200000</v>
      </c>
      <c r="L25" s="63" t="s">
        <v>152</v>
      </c>
      <c r="M25" s="38" t="s">
        <v>33</v>
      </c>
      <c r="N25" s="38" t="s">
        <v>34</v>
      </c>
      <c r="O25" s="38" t="s">
        <v>34</v>
      </c>
      <c r="P25" s="40" t="str">
        <f t="shared" si="0"/>
        <v>N</v>
      </c>
      <c r="Q25" s="40" t="str">
        <f t="shared" si="1"/>
        <v>Y</v>
      </c>
      <c r="R25" s="40" t="str">
        <f t="shared" si="2"/>
        <v>N</v>
      </c>
      <c r="S25" s="38">
        <v>23</v>
      </c>
      <c r="T25" s="23"/>
      <c r="U25" s="38" t="s">
        <v>33</v>
      </c>
      <c r="V25" s="38" t="s">
        <v>33</v>
      </c>
      <c r="W25" s="38" t="s">
        <v>33</v>
      </c>
      <c r="X25" s="38" t="s">
        <v>33</v>
      </c>
      <c r="Y25" s="41">
        <v>77641.98</v>
      </c>
      <c r="Z25" s="38" t="s">
        <v>154</v>
      </c>
      <c r="AA25" s="38">
        <v>1</v>
      </c>
      <c r="AB25" s="38" t="s">
        <v>33</v>
      </c>
      <c r="AC25" s="38">
        <v>9</v>
      </c>
    </row>
    <row r="26" spans="1:29" s="13" customFormat="1" ht="24.65" customHeight="1" x14ac:dyDescent="0.25">
      <c r="A26" s="43"/>
      <c r="B26" s="43"/>
      <c r="C26" s="43"/>
      <c r="D26" s="44"/>
      <c r="E26" s="43"/>
      <c r="F26" s="43"/>
      <c r="G26" s="45"/>
      <c r="H26" s="45"/>
      <c r="I26" s="45"/>
      <c r="J26" s="44"/>
      <c r="K26" s="46"/>
      <c r="L26" s="47"/>
      <c r="M26" s="44"/>
      <c r="N26" s="44"/>
      <c r="O26" s="44"/>
      <c r="P26" s="48"/>
      <c r="Q26" s="48"/>
      <c r="R26" s="48"/>
      <c r="S26" s="44"/>
      <c r="T26" s="49"/>
      <c r="U26" s="44"/>
      <c r="V26" s="44"/>
      <c r="W26" s="44"/>
      <c r="X26" s="44"/>
      <c r="Y26" s="50"/>
      <c r="Z26" s="44"/>
      <c r="AA26" s="44"/>
      <c r="AB26" s="44"/>
      <c r="AC26" s="44"/>
    </row>
    <row r="27" spans="1:29" s="13" customFormat="1" ht="10.5" customHeight="1" x14ac:dyDescent="0.25">
      <c r="A27" s="16"/>
      <c r="B27" s="16"/>
      <c r="C27" s="16"/>
      <c r="D27" s="25"/>
      <c r="E27" s="16"/>
      <c r="F27" s="16"/>
      <c r="G27" s="17"/>
      <c r="H27" s="17"/>
      <c r="I27" s="17"/>
      <c r="J27" s="25"/>
      <c r="K27" s="18"/>
      <c r="L27" s="19"/>
      <c r="M27" s="25"/>
      <c r="N27" s="25"/>
      <c r="O27" s="25"/>
      <c r="P27" s="20"/>
      <c r="Q27" s="20"/>
      <c r="R27" s="20"/>
      <c r="S27" s="25"/>
      <c r="T27" s="42"/>
      <c r="U27" s="25"/>
      <c r="V27" s="25"/>
      <c r="W27" s="25"/>
      <c r="X27" s="25"/>
      <c r="Y27" s="21"/>
      <c r="Z27" s="25"/>
      <c r="AA27" s="25"/>
      <c r="AB27" s="25"/>
      <c r="AC27" s="25"/>
    </row>
    <row r="28" spans="1:29" s="13" customFormat="1" ht="33" customHeight="1" x14ac:dyDescent="0.25">
      <c r="A28" s="59" t="s">
        <v>156</v>
      </c>
      <c r="B28" s="51"/>
      <c r="C28" s="51"/>
      <c r="D28" s="52"/>
      <c r="E28" s="51"/>
      <c r="F28" s="51"/>
      <c r="G28" s="53"/>
      <c r="H28" s="53"/>
      <c r="I28" s="53"/>
      <c r="J28" s="52"/>
      <c r="K28" s="54"/>
      <c r="L28" s="55"/>
      <c r="M28" s="52"/>
      <c r="N28" s="52"/>
      <c r="O28" s="52"/>
      <c r="P28" s="56"/>
      <c r="Q28" s="56"/>
      <c r="R28" s="56"/>
      <c r="S28" s="52"/>
      <c r="T28" s="57"/>
      <c r="U28" s="52"/>
      <c r="V28" s="52"/>
      <c r="W28" s="52"/>
      <c r="X28" s="52"/>
      <c r="Y28" s="58"/>
      <c r="Z28" s="52"/>
      <c r="AA28" s="52"/>
      <c r="AB28" s="52"/>
      <c r="AC28" s="52"/>
    </row>
    <row r="29" spans="1:29" s="13" customFormat="1" ht="24.65" customHeight="1" x14ac:dyDescent="0.25">
      <c r="A29" s="27" t="s">
        <v>43</v>
      </c>
      <c r="B29" s="27" t="s">
        <v>71</v>
      </c>
      <c r="C29" s="27" t="s">
        <v>27</v>
      </c>
      <c r="D29" s="28" t="s">
        <v>144</v>
      </c>
      <c r="E29" s="27" t="s">
        <v>99</v>
      </c>
      <c r="F29" s="27" t="s">
        <v>113</v>
      </c>
      <c r="G29" s="29" t="s">
        <v>132</v>
      </c>
      <c r="H29" s="29" t="s">
        <v>136</v>
      </c>
      <c r="I29" s="29" t="s">
        <v>142</v>
      </c>
      <c r="J29" s="28">
        <v>54</v>
      </c>
      <c r="K29" s="30">
        <v>274424</v>
      </c>
      <c r="L29" s="31"/>
      <c r="M29" s="28" t="s">
        <v>34</v>
      </c>
      <c r="N29" s="28" t="s">
        <v>34</v>
      </c>
      <c r="O29" s="28" t="s">
        <v>33</v>
      </c>
      <c r="P29" s="28" t="str">
        <f>IF(AND(OR(D29="M",D29="S"),O29="Y"),"Y","N")</f>
        <v>Y</v>
      </c>
      <c r="Q29" s="28" t="str">
        <f>IF(AND(O29="N",I29="F"),"Y","N")</f>
        <v>N</v>
      </c>
      <c r="R29" s="28" t="str">
        <f>IF(AND(O29="N",I29="E"),"Y","N")</f>
        <v>N</v>
      </c>
      <c r="S29" s="28">
        <v>23</v>
      </c>
      <c r="T29" s="24"/>
      <c r="U29" s="28" t="s">
        <v>33</v>
      </c>
      <c r="V29" s="28" t="s">
        <v>34</v>
      </c>
      <c r="W29" s="32" t="s">
        <v>33</v>
      </c>
      <c r="X29" s="28" t="s">
        <v>33</v>
      </c>
      <c r="Y29" s="33">
        <v>45737.33</v>
      </c>
      <c r="Z29" s="28"/>
      <c r="AA29" s="34">
        <v>6</v>
      </c>
      <c r="AB29" s="34" t="s">
        <v>33</v>
      </c>
      <c r="AC29" s="34">
        <v>16</v>
      </c>
    </row>
    <row r="30" spans="1:29" s="13" customFormat="1" ht="24.65" customHeight="1" x14ac:dyDescent="0.25">
      <c r="A30" s="7" t="s">
        <v>45</v>
      </c>
      <c r="B30" s="7" t="s">
        <v>73</v>
      </c>
      <c r="C30" s="7" t="s">
        <v>18</v>
      </c>
      <c r="D30" s="5" t="s">
        <v>145</v>
      </c>
      <c r="E30" s="7" t="s">
        <v>101</v>
      </c>
      <c r="F30" s="7" t="s">
        <v>115</v>
      </c>
      <c r="G30" s="8" t="s">
        <v>133</v>
      </c>
      <c r="H30" s="8" t="s">
        <v>137</v>
      </c>
      <c r="I30" s="8" t="s">
        <v>142</v>
      </c>
      <c r="J30" s="5">
        <v>100</v>
      </c>
      <c r="K30" s="10">
        <v>1103000</v>
      </c>
      <c r="L30" s="10"/>
      <c r="M30" s="5" t="s">
        <v>34</v>
      </c>
      <c r="N30" s="5" t="s">
        <v>34</v>
      </c>
      <c r="O30" s="5" t="s">
        <v>34</v>
      </c>
      <c r="P30" s="5" t="str">
        <f>IF(AND(OR(D30="M",D30="S"),O30="Y"),"Y","N")</f>
        <v>N</v>
      </c>
      <c r="Q30" s="5" t="str">
        <f>IF(AND(O30="N",I30="F"),"Y","N")</f>
        <v>N</v>
      </c>
      <c r="R30" s="5" t="str">
        <f>IF(AND(O30="N",I30="E"),"Y","N")</f>
        <v>Y</v>
      </c>
      <c r="S30" s="5">
        <v>23</v>
      </c>
      <c r="T30" s="6"/>
      <c r="U30" s="5" t="s">
        <v>33</v>
      </c>
      <c r="V30" s="5" t="s">
        <v>33</v>
      </c>
      <c r="W30" s="22" t="s">
        <v>33</v>
      </c>
      <c r="X30" s="5" t="s">
        <v>33</v>
      </c>
      <c r="Y30" s="14">
        <v>76361.539999999994</v>
      </c>
      <c r="Z30" s="5"/>
      <c r="AA30" s="4">
        <v>1</v>
      </c>
      <c r="AB30" s="4" t="s">
        <v>33</v>
      </c>
      <c r="AC30" s="4">
        <v>23</v>
      </c>
    </row>
    <row r="31" spans="1:29" s="13" customFormat="1" ht="24.65" customHeight="1" x14ac:dyDescent="0.25">
      <c r="A31" s="7" t="s">
        <v>48</v>
      </c>
      <c r="B31" s="7" t="s">
        <v>76</v>
      </c>
      <c r="C31" s="7" t="s">
        <v>26</v>
      </c>
      <c r="D31" s="5" t="s">
        <v>146</v>
      </c>
      <c r="E31" s="7" t="s">
        <v>99</v>
      </c>
      <c r="F31" s="7" t="s">
        <v>113</v>
      </c>
      <c r="G31" s="8" t="s">
        <v>132</v>
      </c>
      <c r="H31" s="8" t="s">
        <v>136</v>
      </c>
      <c r="I31" s="8" t="s">
        <v>143</v>
      </c>
      <c r="J31" s="5">
        <v>30</v>
      </c>
      <c r="K31" s="9">
        <v>187422</v>
      </c>
      <c r="L31" s="10"/>
      <c r="M31" s="5" t="s">
        <v>34</v>
      </c>
      <c r="N31" s="5" t="s">
        <v>34</v>
      </c>
      <c r="O31" s="5" t="s">
        <v>33</v>
      </c>
      <c r="P31" s="5" t="str">
        <f>IF(AND(OR(D31="M",D31="S"),O31="Y"),"Y","N")</f>
        <v>Y</v>
      </c>
      <c r="Q31" s="5" t="str">
        <f>IF(AND(O31="N",I31="F"),"Y","N")</f>
        <v>N</v>
      </c>
      <c r="R31" s="5" t="str">
        <f>IF(AND(O31="N",I31="E"),"Y","N")</f>
        <v>N</v>
      </c>
      <c r="S31" s="5">
        <v>23</v>
      </c>
      <c r="T31" s="6"/>
      <c r="U31" s="5" t="s">
        <v>33</v>
      </c>
      <c r="V31" s="5" t="s">
        <v>34</v>
      </c>
      <c r="W31" s="22" t="s">
        <v>33</v>
      </c>
      <c r="X31" s="5" t="s">
        <v>33</v>
      </c>
      <c r="Y31" s="14">
        <v>56226.6</v>
      </c>
      <c r="Z31" s="5"/>
      <c r="AA31" s="4">
        <v>6</v>
      </c>
      <c r="AB31" s="4" t="s">
        <v>33</v>
      </c>
      <c r="AC31" s="4">
        <v>4</v>
      </c>
    </row>
    <row r="32" spans="1:29" s="13" customFormat="1" ht="24.65" customHeight="1" x14ac:dyDescent="0.25">
      <c r="A32" s="7" t="s">
        <v>52</v>
      </c>
      <c r="B32" s="7" t="s">
        <v>80</v>
      </c>
      <c r="C32" s="7" t="s">
        <v>16</v>
      </c>
      <c r="D32" s="5" t="s">
        <v>144</v>
      </c>
      <c r="E32" s="7" t="s">
        <v>106</v>
      </c>
      <c r="F32" s="7" t="s">
        <v>121</v>
      </c>
      <c r="G32" s="8" t="s">
        <v>132</v>
      </c>
      <c r="H32" s="8" t="s">
        <v>140</v>
      </c>
      <c r="I32" s="8" t="s">
        <v>142</v>
      </c>
      <c r="J32" s="5">
        <v>154</v>
      </c>
      <c r="K32" s="9">
        <v>1231801</v>
      </c>
      <c r="L32" s="10"/>
      <c r="M32" s="5" t="s">
        <v>34</v>
      </c>
      <c r="N32" s="5" t="s">
        <v>34</v>
      </c>
      <c r="O32" s="5" t="s">
        <v>34</v>
      </c>
      <c r="P32" s="5" t="str">
        <f>IF(AND(OR(D32="M",D32="S"),O32="Y"),"Y","N")</f>
        <v>N</v>
      </c>
      <c r="Q32" s="5" t="str">
        <f>IF(AND(O32="N",I32="F"),"Y","N")</f>
        <v>N</v>
      </c>
      <c r="R32" s="5" t="str">
        <f>IF(AND(O32="N",I32="E"),"Y","N")</f>
        <v>Y</v>
      </c>
      <c r="S32" s="5">
        <v>23</v>
      </c>
      <c r="T32" s="6"/>
      <c r="U32" s="5" t="s">
        <v>33</v>
      </c>
      <c r="V32" s="5" t="s">
        <v>33</v>
      </c>
      <c r="W32" s="22" t="s">
        <v>33</v>
      </c>
      <c r="X32" s="5" t="s">
        <v>33</v>
      </c>
      <c r="Y32" s="14">
        <v>55375.67</v>
      </c>
      <c r="Z32" s="5"/>
      <c r="AA32" s="4">
        <v>1</v>
      </c>
      <c r="AB32" s="4" t="s">
        <v>33</v>
      </c>
      <c r="AC32" s="4">
        <v>18</v>
      </c>
    </row>
    <row r="33" spans="1:29" s="13" customFormat="1" ht="24.65" customHeight="1" x14ac:dyDescent="0.25">
      <c r="A33" s="7" t="s">
        <v>54</v>
      </c>
      <c r="B33" s="7" t="s">
        <v>82</v>
      </c>
      <c r="C33" s="7" t="s">
        <v>18</v>
      </c>
      <c r="D33" s="5" t="s">
        <v>145</v>
      </c>
      <c r="E33" s="7" t="s">
        <v>101</v>
      </c>
      <c r="F33" s="7" t="s">
        <v>122</v>
      </c>
      <c r="G33" s="8" t="s">
        <v>133</v>
      </c>
      <c r="H33" s="8" t="s">
        <v>137</v>
      </c>
      <c r="I33" s="8" t="s">
        <v>142</v>
      </c>
      <c r="J33" s="5">
        <v>240</v>
      </c>
      <c r="K33" s="10">
        <v>1660000</v>
      </c>
      <c r="L33" s="10"/>
      <c r="M33" s="5" t="s">
        <v>34</v>
      </c>
      <c r="N33" s="5" t="s">
        <v>34</v>
      </c>
      <c r="O33" s="5" t="s">
        <v>34</v>
      </c>
      <c r="P33" s="5" t="str">
        <f>IF(AND(OR(D33="M",D33="S"),O33="Y"),"Y","N")</f>
        <v>N</v>
      </c>
      <c r="Q33" s="5" t="str">
        <f>IF(AND(O33="N",I33="F"),"Y","N")</f>
        <v>N</v>
      </c>
      <c r="R33" s="5" t="str">
        <f>IF(AND(O33="N",I33="E"),"Y","N")</f>
        <v>Y</v>
      </c>
      <c r="S33" s="5">
        <v>23</v>
      </c>
      <c r="T33" s="6"/>
      <c r="U33" s="5" t="s">
        <v>33</v>
      </c>
      <c r="V33" s="5" t="s">
        <v>33</v>
      </c>
      <c r="W33" s="22" t="s">
        <v>33</v>
      </c>
      <c r="X33" s="5" t="s">
        <v>33</v>
      </c>
      <c r="Y33" s="14">
        <v>47884.62</v>
      </c>
      <c r="Z33" s="5"/>
      <c r="AA33" s="4">
        <v>1</v>
      </c>
      <c r="AB33" s="4" t="s">
        <v>33</v>
      </c>
      <c r="AC33" s="4">
        <v>24</v>
      </c>
    </row>
  </sheetData>
  <sortState ref="A2:AC29">
    <sortCondition descending="1" ref="M2:M29"/>
  </sortState>
  <pageMargins left="0.7" right="0.7" top="0.75" bottom="0.75" header="0.3" footer="0.3"/>
  <pageSetup paperSize="5" scale="73" fitToHeight="0" orientation="landscape" r:id="rId1"/>
  <headerFooter alignWithMargins="0">
    <oddHeader>&amp;C&amp;"Arial,Bold"&amp;14RFA 2015-104 – All Applications</oddHeader>
    <oddFooter>&amp;CPage &amp;P of &amp;N&amp;R7/21/15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2015-07-22T13:29:51Z</dcterms:modified>
</cp:coreProperties>
</file>