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USER\JSalmonsen\All Application Submitted Reports\2015 App Submitted Reports\2015-104 Preservation\"/>
    </mc:Choice>
  </mc:AlternateContent>
  <bookViews>
    <workbookView xWindow="0" yWindow="0" windowWidth="12800" windowHeight="5920"/>
  </bookViews>
  <sheets>
    <sheet name="for posting" sheetId="1" r:id="rId1"/>
  </sheets>
  <definedNames>
    <definedName name="_xlnm.Print_Titles" localSheetId="0">'for posting'!$A:$B,'for posting'!$3:$3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N31" i="1"/>
  <c r="M31" i="1"/>
  <c r="N30" i="1"/>
  <c r="O30" i="1" s="1"/>
  <c r="M30" i="1"/>
  <c r="N29" i="1"/>
  <c r="O29" i="1" s="1"/>
  <c r="M29" i="1"/>
  <c r="N28" i="1"/>
  <c r="O28" i="1" s="1"/>
  <c r="M28" i="1"/>
  <c r="O27" i="1"/>
  <c r="N27" i="1"/>
  <c r="M27" i="1"/>
  <c r="N26" i="1"/>
  <c r="O26" i="1" s="1"/>
  <c r="M26" i="1"/>
  <c r="N25" i="1"/>
  <c r="O25" i="1" s="1"/>
  <c r="M25" i="1"/>
  <c r="N24" i="1"/>
  <c r="O24" i="1" s="1"/>
  <c r="M24" i="1"/>
  <c r="O23" i="1"/>
  <c r="N23" i="1"/>
  <c r="M23" i="1"/>
  <c r="N22" i="1"/>
  <c r="O22" i="1" s="1"/>
  <c r="M22" i="1"/>
  <c r="N21" i="1"/>
  <c r="O21" i="1" s="1"/>
  <c r="M21" i="1"/>
  <c r="N20" i="1"/>
  <c r="O20" i="1" s="1"/>
  <c r="M20" i="1"/>
  <c r="O19" i="1"/>
  <c r="N19" i="1"/>
  <c r="M19" i="1"/>
  <c r="N18" i="1"/>
  <c r="O18" i="1" s="1"/>
  <c r="M18" i="1"/>
  <c r="N17" i="1"/>
  <c r="O17" i="1" s="1"/>
  <c r="M17" i="1"/>
  <c r="N16" i="1"/>
  <c r="O16" i="1" s="1"/>
  <c r="M16" i="1"/>
  <c r="O15" i="1"/>
  <c r="N15" i="1"/>
  <c r="M15" i="1"/>
  <c r="N14" i="1"/>
  <c r="O14" i="1" s="1"/>
  <c r="M14" i="1"/>
  <c r="N13" i="1"/>
  <c r="O13" i="1" s="1"/>
  <c r="M13" i="1"/>
  <c r="N12" i="1"/>
  <c r="O12" i="1" s="1"/>
  <c r="M12" i="1"/>
  <c r="M11" i="1"/>
  <c r="N10" i="1"/>
  <c r="O10" i="1" s="1"/>
  <c r="M10" i="1"/>
  <c r="O9" i="1"/>
  <c r="N9" i="1"/>
  <c r="M9" i="1"/>
  <c r="N8" i="1"/>
  <c r="O8" i="1" s="1"/>
  <c r="M8" i="1"/>
  <c r="N7" i="1"/>
  <c r="O7" i="1" s="1"/>
  <c r="M7" i="1"/>
  <c r="N6" i="1"/>
  <c r="O6" i="1" s="1"/>
  <c r="M6" i="1"/>
  <c r="O5" i="1"/>
  <c r="N5" i="1"/>
  <c r="M5" i="1"/>
  <c r="N4" i="1"/>
  <c r="O4" i="1" s="1"/>
  <c r="M4" i="1"/>
</calcChain>
</file>

<file path=xl/sharedStrings.xml><?xml version="1.0" encoding="utf-8"?>
<sst xmlns="http://schemas.openxmlformats.org/spreadsheetml/2006/main" count="701" uniqueCount="232">
  <si>
    <t>Application Number</t>
  </si>
  <si>
    <t>Name of proposed Development</t>
  </si>
  <si>
    <t>County</t>
  </si>
  <si>
    <t>Development Location</t>
  </si>
  <si>
    <t>Contact Person</t>
  </si>
  <si>
    <t>Name Of Applicant</t>
  </si>
  <si>
    <t>Developer</t>
  </si>
  <si>
    <t>NP?</t>
  </si>
  <si>
    <t>Demo</t>
  </si>
  <si>
    <t>ALF?</t>
  </si>
  <si>
    <t>Total Units</t>
  </si>
  <si>
    <t>Total Set-Aside %</t>
  </si>
  <si>
    <t>Set-Aside Units</t>
  </si>
  <si>
    <t>Rehab Units</t>
  </si>
  <si>
    <t>NC Units</t>
  </si>
  <si>
    <t>DDA?</t>
  </si>
  <si>
    <t>QCT?</t>
  </si>
  <si>
    <t>Dev Category</t>
  </si>
  <si>
    <t>Dev Type</t>
  </si>
  <si>
    <t>Concrete?</t>
  </si>
  <si>
    <t>Rehabilitation expenses per set aside unit</t>
  </si>
  <si>
    <t>PHA boost</t>
  </si>
  <si>
    <t>RD boost</t>
  </si>
  <si>
    <t>Private transportation?</t>
  </si>
  <si>
    <t>RD 515?</t>
  </si>
  <si>
    <t>HC Request</t>
  </si>
  <si>
    <t xml:space="preserve"> SAIL Request</t>
  </si>
  <si>
    <t>Corporation Funding /Set-Aside</t>
  </si>
  <si>
    <t>Per Unit Preference?</t>
  </si>
  <si>
    <t>Developer Funding Experience?</t>
  </si>
  <si>
    <t>If ETP, in Corporation portfolio?</t>
  </si>
  <si>
    <t>75% occupied?</t>
  </si>
  <si>
    <t>Lottery</t>
  </si>
  <si>
    <t>2015-237C</t>
  </si>
  <si>
    <t>Pinewood Apartments</t>
  </si>
  <si>
    <t>Clay</t>
  </si>
  <si>
    <t>1000 Pinewood Court, Green Cove Springs</t>
  </si>
  <si>
    <t>William A Glisson</t>
  </si>
  <si>
    <t>Hallmark Pinewood, LLC</t>
  </si>
  <si>
    <t>Hallmark Development Services, LLC</t>
  </si>
  <si>
    <t>N</t>
  </si>
  <si>
    <t>E</t>
  </si>
  <si>
    <t>A/P</t>
  </si>
  <si>
    <t>G</t>
  </si>
  <si>
    <t>Y</t>
  </si>
  <si>
    <t>37,105</t>
  </si>
  <si>
    <t>N/A</t>
  </si>
  <si>
    <t>2015-238C</t>
  </si>
  <si>
    <t>Cathedral Townhouse</t>
  </si>
  <si>
    <t>Duval</t>
  </si>
  <si>
    <t>501 N Ocean St, Jacksonville</t>
  </si>
  <si>
    <t>Shawn Wilson</t>
  </si>
  <si>
    <t>Cathedral Townhouse, Ltd</t>
  </si>
  <si>
    <t>Cathedral Townhouse Redevelopment Associates, LLC</t>
  </si>
  <si>
    <t>HR</t>
  </si>
  <si>
    <t>56,845</t>
  </si>
  <si>
    <t>2015-239C</t>
  </si>
  <si>
    <t>Smathers Preservation Phase One</t>
  </si>
  <si>
    <t>Miami-Dade</t>
  </si>
  <si>
    <t>935 SW 30 Avenue, Miami, Florida</t>
  </si>
  <si>
    <t>Alberto Milo, Jr.</t>
  </si>
  <si>
    <t>Smathers Preservation Phase One, LLC</t>
  </si>
  <si>
    <t>Smathers Phase One Developer, LLC</t>
  </si>
  <si>
    <t>P</t>
  </si>
  <si>
    <t>69,500</t>
  </si>
  <si>
    <t>2015-240CS</t>
  </si>
  <si>
    <t>St. Andrew Tower I</t>
  </si>
  <si>
    <t>Broward</t>
  </si>
  <si>
    <t>2700 NW 99th Avenue, Coral Springs</t>
  </si>
  <si>
    <t>Elizabeth Wong</t>
  </si>
  <si>
    <t>St. Andrew Towers I, Ltd.</t>
  </si>
  <si>
    <t>St. Andrew Towers I Development, LLC</t>
  </si>
  <si>
    <t>ETP</t>
  </si>
  <si>
    <t>A/ETP</t>
  </si>
  <si>
    <t>32,500</t>
  </si>
  <si>
    <t>2015-241C</t>
  </si>
  <si>
    <t>St. Andrew Tower II</t>
  </si>
  <si>
    <t>On NW 99th Ave. at the intersection of NW 26th St. &amp; NW 99th Ave., Coral Springs</t>
  </si>
  <si>
    <t>St. Andrew Towers II, Ltd.</t>
  </si>
  <si>
    <t>St. Andrew Towers II Development, LLC</t>
  </si>
  <si>
    <t>2015-242C</t>
  </si>
  <si>
    <t>Pine Forest II Apartments</t>
  </si>
  <si>
    <t>Bradford</t>
  </si>
  <si>
    <t>1530 W Madison ST, Starke</t>
  </si>
  <si>
    <t>Hallmark Pine Forest II, LLC</t>
  </si>
  <si>
    <t>F</t>
  </si>
  <si>
    <t>44,416.67</t>
  </si>
  <si>
    <t>2015-243C</t>
  </si>
  <si>
    <t>Isles of Pahokee Phase I</t>
  </si>
  <si>
    <t>Palm Beach</t>
  </si>
  <si>
    <t>899 Padgett Cir, 686 Whidden Rd, 683 Whidden Rd; all listed herein are in Unincorporated Palm Beach County</t>
  </si>
  <si>
    <t>Matthew Rieger</t>
  </si>
  <si>
    <t>Isles of Pahokee, LLC</t>
  </si>
  <si>
    <t>HTG Isles of Pahokee Developer, LLC; Pahokee Development Corporation</t>
  </si>
  <si>
    <t>QX</t>
  </si>
  <si>
    <t>96,910</t>
  </si>
  <si>
    <t>2015-244C</t>
  </si>
  <si>
    <t>Bates Drive Preservation</t>
  </si>
  <si>
    <t>Leon</t>
  </si>
  <si>
    <t>NE Corner of E Orange Ave &amp; Country Club Dr. and East  Side of Bates Dr.  and Country    Club Dr. ,   Tallahassee,   Florida    32301</t>
  </si>
  <si>
    <t>Milton R Pratt, Jr</t>
  </si>
  <si>
    <t>Bates Drive TLH LLC</t>
  </si>
  <si>
    <t>The Michaels Development Company I, LP; Tallahassee Housing Professionals, LLC</t>
  </si>
  <si>
    <t>45,000</t>
  </si>
  <si>
    <t>2015-245CS</t>
  </si>
  <si>
    <t>Landings of St. Andrew</t>
  </si>
  <si>
    <t>Pasco</t>
  </si>
  <si>
    <t>5852 Sea Forest Drive, New Port Richey, Florida</t>
  </si>
  <si>
    <t>Sarah E Branch</t>
  </si>
  <si>
    <t>Landings Port Richey Senior Housing Limited Partnership</t>
  </si>
  <si>
    <t>National Church Residences</t>
  </si>
  <si>
    <t>MR, 5/6</t>
  </si>
  <si>
    <t>2015-246C</t>
  </si>
  <si>
    <t>Trinity Towers South</t>
  </si>
  <si>
    <t>Brevard</t>
  </si>
  <si>
    <t>615 East New Haven Avenue, Melbourne, FL 32901</t>
  </si>
  <si>
    <t>Rodger L. Brown, Jr.</t>
  </si>
  <si>
    <t>New Trinity Towers South Preservation Associates Limited Liability Limited Partnership</t>
  </si>
  <si>
    <t>Preservation of Affordable Housing, LLC</t>
  </si>
  <si>
    <t>MR, 4</t>
  </si>
  <si>
    <t>41,986</t>
  </si>
  <si>
    <t>2015-247C</t>
  </si>
  <si>
    <t>Trinity Towers East</t>
  </si>
  <si>
    <t>700 East Strawbridge Avenue, Melbourne, FL 32901</t>
  </si>
  <si>
    <t>48,863</t>
  </si>
  <si>
    <t>2015-248C</t>
  </si>
  <si>
    <t>Haley Sofge Preservation Phase One</t>
  </si>
  <si>
    <t>800 NW 13 Avenue, Miami, Florida</t>
  </si>
  <si>
    <t>Haley Sofge Preservation Phase One, LLC</t>
  </si>
  <si>
    <t>Haley Sofge Phase One Developer, LLC</t>
  </si>
  <si>
    <t>43000</t>
  </si>
  <si>
    <t>2015-249C</t>
  </si>
  <si>
    <t>Marian Towers</t>
  </si>
  <si>
    <t>17505 North Bay Road, Sunny Isles Beach</t>
  </si>
  <si>
    <t>Marian Towers, Ltd.</t>
  </si>
  <si>
    <t>Marian Towers Development, LLC</t>
  </si>
  <si>
    <t>2015-250C</t>
  </si>
  <si>
    <t>St. Elizabeth Gardens</t>
  </si>
  <si>
    <t>801 NE 33rd Street, Pompano Beach</t>
  </si>
  <si>
    <t>St. Elizabeth Gardens Apartments, Ltd.</t>
  </si>
  <si>
    <t>St. Elizabeth Gardens Development, LLC</t>
  </si>
  <si>
    <t>2015-251C</t>
  </si>
  <si>
    <t>Majestic Oaks</t>
  </si>
  <si>
    <t>Alachua</t>
  </si>
  <si>
    <t>5800 SW 20th Ave Gainesville, FL 32607</t>
  </si>
  <si>
    <t>Brianne E Heffner</t>
  </si>
  <si>
    <t>SP MO Apartments LLC</t>
  </si>
  <si>
    <t>Southport Development, Inc. a Washington corporation doing business in Florida as Southport Development Services, Inc.</t>
  </si>
  <si>
    <t>2015-252C</t>
  </si>
  <si>
    <t>Cathedral Towers</t>
  </si>
  <si>
    <t>601 N Newnan St, Jacksonville</t>
  </si>
  <si>
    <t>Cathedral Towers, Ltd</t>
  </si>
  <si>
    <t>Cathedral Towers Redevelopment Associates, LLC</t>
  </si>
  <si>
    <t>56,674</t>
  </si>
  <si>
    <t>2015-253C</t>
  </si>
  <si>
    <t>Hilltop Apartments</t>
  </si>
  <si>
    <t>Madison</t>
  </si>
  <si>
    <t>159 S.W. Safari Street, Madison</t>
  </si>
  <si>
    <t>Kimberly Murphy</t>
  </si>
  <si>
    <t>Hilltop Redevelopment, Ltd.</t>
  </si>
  <si>
    <t>Royal American Development, Inc.</t>
  </si>
  <si>
    <t>123,700</t>
  </si>
  <si>
    <t>2015-254C</t>
  </si>
  <si>
    <t>Wedgewood Apartments</t>
  </si>
  <si>
    <t>4921 Wedgewood Way West Palm Beach, FL 33417</t>
  </si>
  <si>
    <t>SP Preservation II LLC</t>
  </si>
  <si>
    <t>2015-255C</t>
  </si>
  <si>
    <t>Jacksonville Townhouse Apartments</t>
  </si>
  <si>
    <t>3465 Phillips Hwy, Jacksonville, FL 32207</t>
  </si>
  <si>
    <t>SP Jax Apartments LLC</t>
  </si>
  <si>
    <t>2015-256C</t>
  </si>
  <si>
    <t>Colonial Pines Apartments</t>
  </si>
  <si>
    <t>Lake</t>
  </si>
  <si>
    <t>895 Mansfield Road, Tavares, Florida  32778</t>
  </si>
  <si>
    <t>Thomas F Flynn</t>
  </si>
  <si>
    <t>CPAR LTD</t>
  </si>
  <si>
    <t>Flynn Development Corporation</t>
  </si>
  <si>
    <t>108,405</t>
  </si>
  <si>
    <t>2015-257C</t>
  </si>
  <si>
    <t>16th Street Villas</t>
  </si>
  <si>
    <t>Indian River</t>
  </si>
  <si>
    <t>3605 16th Street, Vero Beach, FL  32960</t>
  </si>
  <si>
    <t>Robert K Trent</t>
  </si>
  <si>
    <t>16th Street Villas, L.P.</t>
  </si>
  <si>
    <t>Two Nickels Development, LLC</t>
  </si>
  <si>
    <t>62,201</t>
  </si>
  <si>
    <t>2015-258C</t>
  </si>
  <si>
    <t>North Grove Apartments</t>
  </si>
  <si>
    <t>Hillsborough</t>
  </si>
  <si>
    <t>713 North Grove Lane, Seffner, Florida  33584</t>
  </si>
  <si>
    <t>NGAR LTD</t>
  </si>
  <si>
    <t>DX</t>
  </si>
  <si>
    <t>128,000</t>
  </si>
  <si>
    <t>2015-259C</t>
  </si>
  <si>
    <t>Woodcliff Apartments</t>
  </si>
  <si>
    <t>1000 Disston Avenue, Clermont, FL  34711</t>
  </si>
  <si>
    <t>WCAR LTD</t>
  </si>
  <si>
    <t>102,500</t>
  </si>
  <si>
    <t>2015-260C</t>
  </si>
  <si>
    <t>Shull Manor Apartments</t>
  </si>
  <si>
    <t>713 E. University Boulevard, Melbourne</t>
  </si>
  <si>
    <t>Patti P Adams</t>
  </si>
  <si>
    <t>Shull Manor - Melbourne, L.P.</t>
  </si>
  <si>
    <t>Herman &amp; Kittle Properties, Inc.</t>
  </si>
  <si>
    <t>51,729.66</t>
  </si>
  <si>
    <t>2015-261C</t>
  </si>
  <si>
    <t>Orange City Flats</t>
  </si>
  <si>
    <t>Volusia</t>
  </si>
  <si>
    <t>2515 &amp; 2555 Enterprise Road, Orange City, FL  32763</t>
  </si>
  <si>
    <t>Orange City Flats, L.P.</t>
  </si>
  <si>
    <t>63,026</t>
  </si>
  <si>
    <t>2015-262C</t>
  </si>
  <si>
    <t>Seminole Gardens</t>
  </si>
  <si>
    <t>Seminole</t>
  </si>
  <si>
    <t>1600 West 5th Street Sanford, FL 32771</t>
  </si>
  <si>
    <t>SP SG Apartments LLC</t>
  </si>
  <si>
    <t>2015-263C</t>
  </si>
  <si>
    <t>St Johns River Apartments</t>
  </si>
  <si>
    <t>Putnam</t>
  </si>
  <si>
    <t>3421 St. Johns Avenue, Palatka, FL  32077</t>
  </si>
  <si>
    <t>SJRAR LTD</t>
  </si>
  <si>
    <t>86,250</t>
  </si>
  <si>
    <t>2015-264C</t>
  </si>
  <si>
    <t>Moore Landing</t>
  </si>
  <si>
    <t>615 Barbara Jenkins Street, 617 Barbara Jenkins Street, 702 Blake Avenue, 706 Blake Avenue, 708 Blake Avenue, 710 Blake Avenue, 802 Blake Avenue, 804 Blake Avenue, 806 Blake Avenue, 808 Blake Avenue, 810 Blake Avenue, 704 Blake Avenue, 403 D Street, 405 D Street, 401 D Street, 407 D Street, 410 E Street, 409 E Street, 408 E Street, 407 E Street, 406 E Street, 405 E Street, 404 E Street, 403 E Street, 402 E Street, 401 E Street, 403 F Street, 404 F Street, 405 F Street, 406 F Street, 407 F Street, 408 F Street, 409 F Street, 410 F Street, 411 F Street, 412 F Street, 413 F Street, 414 F Street, 415 F Street, 401 F Street, 402 F Street, 406 G Street, 416 G Street, 415 G Street, 414 G Street, 413 G Street, 404 G Street, 412 G Street, 411 G Street, 405 G Street, 410 G Street, 409 G Street, 408 G Street, 407 G Street, 418 G Street, 403 G Street, 401 G Street, 402 G Street, 561 Johnson Street, 611 Johnson Street, 565 Johnson Street, 613 Johnson Street, 614 Johnson Street, 615 Johnson Street, 616 Johnson Street, 617 Johnson Street, 618 Johnson Street, 620 Johnson Street, 703 Johnson Street, 563 Johnson Street, 706 Johnson Street, 708 Johnson Street, 557 Johnson Street, 559 Johnson Street, 705 Johnson Street, 710 Johnson Street, 408 Rosa L. Jones Drive, 608 Rosa L. Jones Drive, 606 Rosa L. Jones Drive, 604 Rosa L. Jones Drive, 602 Rosa L. Jones Drive, 520 Rosa L. Jones Drive, 518 Rosa L. Jones Drive, 414 Rosa L. Jones Drive, 412 Rosa L. Jones Drive, 406 Rosa L. Jones Drive, 404 Rosa L. Jones Drive, 410 Rosa L. Jones Drive, 402 Rosa L. Jones Drive, 802 Washington Street, 804 Washington Street, 708 Washington Street, 706 Washington Street, 704 Washington Street, 806 Washington Street, 702 Washington Street, 612 Washington Street, 610 Washington Street, 520 Washington Street, 518 Washington Street, 516 Washington Street, 514 Washington Street, 614 Washington Street, 581 Whaley Street, 609 Whaley Street, 611 Whaley Street, 579 Whaley Street; all individual USPS street addresses as listed herein are in the City of Cocoa, Florida.</t>
  </si>
  <si>
    <t>David O. Deutch</t>
  </si>
  <si>
    <t>Cocoa Housing Preservation, LLC</t>
  </si>
  <si>
    <t>Pinnacle Housing Group, LLC; CHA Developer, LLC</t>
  </si>
  <si>
    <t>112,081</t>
  </si>
  <si>
    <t>This reflects the information submitted by Applicants in their Applications.  The information has not been verified by FHFC.  
NOTE: The calculations for Set-Aside Units and Total Corporation Funding Per Set-Aside Unit are based on information entered by the Applicant in its Application and have not been verified by FHFC.</t>
  </si>
  <si>
    <t>NOTE: The calculations for Set-Aside Units and Total Corporation Funding Per Set-Aside Unit are based on information entered by the Applicant in its Application and have not been verified by FHFC.</t>
  </si>
  <si>
    <t>New Trinity Towers East Preservation Associates Limited Liability Limited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</si>
</sst>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textRotation="90" wrapText="1"/>
    </xf>
    <xf numFmtId="164" fontId="2" fillId="0" borderId="1" xfId="1" applyNumberFormat="1" applyFont="1" applyBorder="1" applyAlignment="1">
      <alignment horizontal="center" vertical="center" textRotation="90" wrapText="1"/>
    </xf>
    <xf numFmtId="0" fontId="2" fillId="0" borderId="0" xfId="0" applyFont="1" applyAlignment="1">
      <alignment horizontal="center" vertical="center" textRotation="90"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3" fillId="0" borderId="1" xfId="1" applyNumberFormat="1" applyFont="1" applyBorder="1" applyAlignment="1">
      <alignment vertical="center" wrapText="1"/>
    </xf>
    <xf numFmtId="37" fontId="3" fillId="0" borderId="1" xfId="1" applyNumberFormat="1" applyFont="1" applyBorder="1" applyAlignment="1">
      <alignment vertical="center" wrapText="1"/>
    </xf>
    <xf numFmtId="4" fontId="3" fillId="0" borderId="1" xfId="1" applyNumberFormat="1"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164" fontId="3" fillId="0" borderId="0" xfId="1" applyNumberFormat="1" applyFont="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tabSelected="1" zoomScale="50" zoomScaleNormal="50" zoomScaleSheetLayoutView="20" workbookViewId="0">
      <pane xSplit="2" ySplit="3" topLeftCell="C13" activePane="bottomRight" state="frozen"/>
      <selection pane="topRight" activeCell="C1" sqref="C1"/>
      <selection pane="bottomLeft" activeCell="A2" sqref="A2"/>
      <selection pane="bottomRight" activeCell="F13" sqref="F13"/>
    </sheetView>
  </sheetViews>
  <sheetFormatPr defaultColWidth="9.1796875" defaultRowHeight="12" x14ac:dyDescent="0.35"/>
  <cols>
    <col min="1" max="1" width="10.08984375" style="10" customWidth="1"/>
    <col min="2" max="2" width="14.08984375" style="10" customWidth="1"/>
    <col min="3" max="3" width="9.08984375" style="10" bestFit="1" customWidth="1"/>
    <col min="4" max="4" width="47" style="10" customWidth="1"/>
    <col min="5" max="5" width="9.36328125" style="10" customWidth="1"/>
    <col min="6" max="6" width="19.36328125" style="10" customWidth="1"/>
    <col min="7" max="7" width="30.54296875" style="10" customWidth="1"/>
    <col min="8" max="8" width="3.08984375" style="11" bestFit="1" customWidth="1"/>
    <col min="9" max="9" width="4.90625" style="11" customWidth="1"/>
    <col min="10" max="10" width="4.1796875" style="11" customWidth="1"/>
    <col min="11" max="11" width="3.26953125" style="11" bestFit="1" customWidth="1"/>
    <col min="12" max="13" width="5.26953125" style="11" bestFit="1" customWidth="1"/>
    <col min="14" max="14" width="4.7265625" style="11" customWidth="1"/>
    <col min="15" max="17" width="3.08984375" style="11" bestFit="1" customWidth="1"/>
    <col min="18" max="18" width="7.26953125" style="11" customWidth="1"/>
    <col min="19" max="19" width="5.81640625" style="11" bestFit="1" customWidth="1"/>
    <col min="20" max="20" width="3.08984375" style="11" bestFit="1" customWidth="1"/>
    <col min="21" max="21" width="8.1796875" style="11" customWidth="1"/>
    <col min="22" max="23" width="3.08984375" style="11" bestFit="1" customWidth="1"/>
    <col min="24" max="24" width="5.26953125" style="11" bestFit="1" customWidth="1"/>
    <col min="25" max="25" width="3.08984375" style="11" bestFit="1" customWidth="1"/>
    <col min="26" max="26" width="10.6328125" style="12" customWidth="1"/>
    <col min="27" max="27" width="8.453125" style="12" customWidth="1"/>
    <col min="28" max="28" width="9.7265625" style="12" customWidth="1"/>
    <col min="29" max="29" width="7.453125" style="11" customWidth="1"/>
    <col min="30" max="31" width="9.1796875" style="11"/>
    <col min="32" max="32" width="5.26953125" style="11" bestFit="1" customWidth="1"/>
    <col min="33" max="33" width="3.08984375" style="10" bestFit="1" customWidth="1"/>
    <col min="34" max="16384" width="9.1796875" style="10"/>
  </cols>
  <sheetData>
    <row r="1" spans="1:33" ht="12" customHeight="1" x14ac:dyDescent="0.35">
      <c r="C1" s="13" t="s">
        <v>229</v>
      </c>
      <c r="D1" s="13"/>
      <c r="E1" s="13"/>
      <c r="F1" s="13"/>
      <c r="G1" s="13"/>
      <c r="H1" s="13"/>
      <c r="I1" s="13"/>
      <c r="J1" s="13"/>
      <c r="K1" s="13"/>
      <c r="L1" s="13"/>
      <c r="M1" s="13"/>
      <c r="N1" s="13"/>
      <c r="O1" s="13"/>
      <c r="P1" s="13"/>
      <c r="Q1" s="13"/>
      <c r="R1" s="13"/>
      <c r="S1" s="13"/>
    </row>
    <row r="2" spans="1:33" ht="27" customHeight="1" x14ac:dyDescent="0.35">
      <c r="C2" s="14" t="s">
        <v>230</v>
      </c>
      <c r="D2" s="14"/>
      <c r="E2" s="14"/>
      <c r="F2" s="14"/>
      <c r="G2" s="14"/>
      <c r="H2" s="14"/>
      <c r="I2" s="14"/>
      <c r="J2" s="14"/>
      <c r="K2" s="14"/>
      <c r="L2" s="14"/>
      <c r="M2" s="14"/>
    </row>
    <row r="3" spans="1:33" s="3" customFormat="1" ht="86" customHeight="1" x14ac:dyDescent="0.35">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2" t="s">
        <v>25</v>
      </c>
      <c r="AA3" s="2" t="s">
        <v>26</v>
      </c>
      <c r="AB3" s="2" t="s">
        <v>27</v>
      </c>
      <c r="AC3" s="1" t="s">
        <v>28</v>
      </c>
      <c r="AD3" s="1" t="s">
        <v>29</v>
      </c>
      <c r="AE3" s="1" t="s">
        <v>30</v>
      </c>
      <c r="AF3" s="1" t="s">
        <v>31</v>
      </c>
      <c r="AG3" s="1" t="s">
        <v>32</v>
      </c>
    </row>
    <row r="4" spans="1:33" ht="24" x14ac:dyDescent="0.35">
      <c r="A4" s="4" t="s">
        <v>33</v>
      </c>
      <c r="B4" s="4" t="s">
        <v>34</v>
      </c>
      <c r="C4" s="4" t="s">
        <v>35</v>
      </c>
      <c r="D4" s="4" t="s">
        <v>36</v>
      </c>
      <c r="E4" s="4" t="s">
        <v>37</v>
      </c>
      <c r="F4" s="4" t="s">
        <v>38</v>
      </c>
      <c r="G4" s="4" t="s">
        <v>39</v>
      </c>
      <c r="H4" s="5" t="s">
        <v>40</v>
      </c>
      <c r="I4" s="5" t="s">
        <v>41</v>
      </c>
      <c r="J4" s="5" t="s">
        <v>40</v>
      </c>
      <c r="K4" s="5">
        <v>54</v>
      </c>
      <c r="L4" s="5">
        <v>100</v>
      </c>
      <c r="M4" s="5">
        <f>ROUNDUP(K4*L4/100,0)</f>
        <v>54</v>
      </c>
      <c r="N4" s="5">
        <f>K4</f>
        <v>54</v>
      </c>
      <c r="O4" s="5">
        <f>K4-N4</f>
        <v>0</v>
      </c>
      <c r="P4" s="5" t="s">
        <v>40</v>
      </c>
      <c r="Q4" s="5" t="s">
        <v>40</v>
      </c>
      <c r="R4" s="5" t="s">
        <v>42</v>
      </c>
      <c r="S4" s="5" t="s">
        <v>43</v>
      </c>
      <c r="T4" s="5" t="s">
        <v>44</v>
      </c>
      <c r="U4" s="5" t="s">
        <v>45</v>
      </c>
      <c r="V4" s="5" t="s">
        <v>40</v>
      </c>
      <c r="W4" s="5" t="s">
        <v>44</v>
      </c>
      <c r="X4" s="5" t="s">
        <v>44</v>
      </c>
      <c r="Y4" s="5" t="s">
        <v>44</v>
      </c>
      <c r="Z4" s="6">
        <v>274424</v>
      </c>
      <c r="AA4" s="7"/>
      <c r="AB4" s="8">
        <v>45737.33</v>
      </c>
      <c r="AC4" s="5" t="s">
        <v>44</v>
      </c>
      <c r="AD4" s="5" t="s">
        <v>44</v>
      </c>
      <c r="AE4" s="5" t="s">
        <v>46</v>
      </c>
      <c r="AF4" s="5" t="s">
        <v>44</v>
      </c>
      <c r="AG4" s="9">
        <v>16</v>
      </c>
    </row>
    <row r="5" spans="1:33" ht="36" x14ac:dyDescent="0.35">
      <c r="A5" s="4" t="s">
        <v>47</v>
      </c>
      <c r="B5" s="4" t="s">
        <v>48</v>
      </c>
      <c r="C5" s="4" t="s">
        <v>49</v>
      </c>
      <c r="D5" s="4" t="s">
        <v>50</v>
      </c>
      <c r="E5" s="4" t="s">
        <v>51</v>
      </c>
      <c r="F5" s="4" t="s">
        <v>52</v>
      </c>
      <c r="G5" s="4" t="s">
        <v>53</v>
      </c>
      <c r="H5" s="5" t="s">
        <v>40</v>
      </c>
      <c r="I5" s="5" t="s">
        <v>41</v>
      </c>
      <c r="J5" s="5" t="s">
        <v>40</v>
      </c>
      <c r="K5" s="5">
        <v>179</v>
      </c>
      <c r="L5" s="5">
        <v>100</v>
      </c>
      <c r="M5" s="5">
        <f t="shared" ref="M5:M31" si="0">ROUNDUP(K5*L5/100,0)</f>
        <v>179</v>
      </c>
      <c r="N5" s="5">
        <f t="shared" ref="N5:N31" si="1">K5</f>
        <v>179</v>
      </c>
      <c r="O5" s="5">
        <f t="shared" ref="O5:O31" si="2">K5-N5</f>
        <v>0</v>
      </c>
      <c r="P5" s="5" t="s">
        <v>40</v>
      </c>
      <c r="Q5" s="5" t="s">
        <v>44</v>
      </c>
      <c r="R5" s="5" t="s">
        <v>42</v>
      </c>
      <c r="S5" s="5" t="s">
        <v>54</v>
      </c>
      <c r="T5" s="5" t="s">
        <v>44</v>
      </c>
      <c r="U5" s="5" t="s">
        <v>55</v>
      </c>
      <c r="V5" s="5" t="s">
        <v>40</v>
      </c>
      <c r="W5" s="5" t="s">
        <v>40</v>
      </c>
      <c r="X5" s="5" t="s">
        <v>40</v>
      </c>
      <c r="Y5" s="5" t="s">
        <v>40</v>
      </c>
      <c r="Z5" s="6">
        <v>1500000</v>
      </c>
      <c r="AA5" s="7"/>
      <c r="AB5" s="8">
        <v>58014.61</v>
      </c>
      <c r="AC5" s="5" t="s">
        <v>44</v>
      </c>
      <c r="AD5" s="5" t="s">
        <v>44</v>
      </c>
      <c r="AE5" s="5" t="s">
        <v>46</v>
      </c>
      <c r="AF5" s="5" t="s">
        <v>44</v>
      </c>
      <c r="AG5" s="9">
        <v>19</v>
      </c>
    </row>
    <row r="6" spans="1:33" ht="36" x14ac:dyDescent="0.35">
      <c r="A6" s="4" t="s">
        <v>56</v>
      </c>
      <c r="B6" s="4" t="s">
        <v>57</v>
      </c>
      <c r="C6" s="4" t="s">
        <v>58</v>
      </c>
      <c r="D6" s="4" t="s">
        <v>59</v>
      </c>
      <c r="E6" s="4" t="s">
        <v>60</v>
      </c>
      <c r="F6" s="4" t="s">
        <v>61</v>
      </c>
      <c r="G6" s="4" t="s">
        <v>62</v>
      </c>
      <c r="H6" s="5" t="s">
        <v>40</v>
      </c>
      <c r="I6" s="5" t="s">
        <v>41</v>
      </c>
      <c r="J6" s="5" t="s">
        <v>40</v>
      </c>
      <c r="K6" s="5">
        <v>100</v>
      </c>
      <c r="L6" s="5">
        <v>100</v>
      </c>
      <c r="M6" s="5">
        <f t="shared" si="0"/>
        <v>100</v>
      </c>
      <c r="N6" s="5">
        <f t="shared" si="1"/>
        <v>100</v>
      </c>
      <c r="O6" s="5">
        <f t="shared" si="2"/>
        <v>0</v>
      </c>
      <c r="P6" s="5" t="s">
        <v>44</v>
      </c>
      <c r="Q6" s="5" t="s">
        <v>40</v>
      </c>
      <c r="R6" s="5" t="s">
        <v>63</v>
      </c>
      <c r="S6" s="5" t="s">
        <v>54</v>
      </c>
      <c r="T6" s="5" t="s">
        <v>44</v>
      </c>
      <c r="U6" s="5" t="s">
        <v>64</v>
      </c>
      <c r="V6" s="5" t="s">
        <v>44</v>
      </c>
      <c r="W6" s="5" t="s">
        <v>40</v>
      </c>
      <c r="X6" s="5" t="s">
        <v>40</v>
      </c>
      <c r="Y6" s="5" t="s">
        <v>40</v>
      </c>
      <c r="Z6" s="7">
        <v>1103000</v>
      </c>
      <c r="AA6" s="7"/>
      <c r="AB6" s="8">
        <v>76361.539999999994</v>
      </c>
      <c r="AC6" s="5" t="s">
        <v>44</v>
      </c>
      <c r="AD6" s="5" t="s">
        <v>44</v>
      </c>
      <c r="AE6" s="5" t="s">
        <v>46</v>
      </c>
      <c r="AF6" s="5" t="s">
        <v>44</v>
      </c>
      <c r="AG6" s="9">
        <v>23</v>
      </c>
    </row>
    <row r="7" spans="1:33" ht="24" x14ac:dyDescent="0.35">
      <c r="A7" s="4" t="s">
        <v>65</v>
      </c>
      <c r="B7" s="4" t="s">
        <v>66</v>
      </c>
      <c r="C7" s="4" t="s">
        <v>67</v>
      </c>
      <c r="D7" s="4" t="s">
        <v>68</v>
      </c>
      <c r="E7" s="4" t="s">
        <v>69</v>
      </c>
      <c r="F7" s="4" t="s">
        <v>70</v>
      </c>
      <c r="G7" s="4" t="s">
        <v>71</v>
      </c>
      <c r="H7" s="5" t="s">
        <v>44</v>
      </c>
      <c r="I7" s="5" t="s">
        <v>72</v>
      </c>
      <c r="J7" s="5"/>
      <c r="K7" s="5">
        <v>219</v>
      </c>
      <c r="L7" s="5">
        <v>100</v>
      </c>
      <c r="M7" s="5">
        <f t="shared" si="0"/>
        <v>219</v>
      </c>
      <c r="N7" s="5">
        <f t="shared" si="1"/>
        <v>219</v>
      </c>
      <c r="O7" s="5">
        <f t="shared" si="2"/>
        <v>0</v>
      </c>
      <c r="P7" s="5" t="s">
        <v>44</v>
      </c>
      <c r="Q7" s="5" t="s">
        <v>40</v>
      </c>
      <c r="R7" s="5" t="s">
        <v>73</v>
      </c>
      <c r="S7" s="5" t="s">
        <v>54</v>
      </c>
      <c r="T7" s="5" t="s">
        <v>44</v>
      </c>
      <c r="U7" s="5" t="s">
        <v>74</v>
      </c>
      <c r="V7" s="5" t="s">
        <v>40</v>
      </c>
      <c r="W7" s="5" t="s">
        <v>40</v>
      </c>
      <c r="X7" s="5" t="s">
        <v>40</v>
      </c>
      <c r="Y7" s="5" t="s">
        <v>40</v>
      </c>
      <c r="Z7" s="6">
        <v>2110000</v>
      </c>
      <c r="AA7" s="6">
        <v>2000000</v>
      </c>
      <c r="AB7" s="8">
        <v>75834.210000000006</v>
      </c>
      <c r="AC7" s="5"/>
      <c r="AD7" s="5" t="s">
        <v>44</v>
      </c>
      <c r="AE7" s="5" t="s">
        <v>40</v>
      </c>
      <c r="AF7" s="5" t="s">
        <v>44</v>
      </c>
      <c r="AG7" s="9">
        <v>26</v>
      </c>
    </row>
    <row r="8" spans="1:33" ht="24" x14ac:dyDescent="0.35">
      <c r="A8" s="4" t="s">
        <v>75</v>
      </c>
      <c r="B8" s="4" t="s">
        <v>76</v>
      </c>
      <c r="C8" s="4" t="s">
        <v>67</v>
      </c>
      <c r="D8" s="4" t="s">
        <v>77</v>
      </c>
      <c r="E8" s="4" t="s">
        <v>69</v>
      </c>
      <c r="F8" s="4" t="s">
        <v>78</v>
      </c>
      <c r="G8" s="4" t="s">
        <v>79</v>
      </c>
      <c r="H8" s="5" t="s">
        <v>44</v>
      </c>
      <c r="I8" s="5" t="s">
        <v>41</v>
      </c>
      <c r="J8" s="5" t="s">
        <v>40</v>
      </c>
      <c r="K8" s="5">
        <v>219</v>
      </c>
      <c r="L8" s="5">
        <v>100</v>
      </c>
      <c r="M8" s="5">
        <f t="shared" si="0"/>
        <v>219</v>
      </c>
      <c r="N8" s="5">
        <f t="shared" si="1"/>
        <v>219</v>
      </c>
      <c r="O8" s="5">
        <f t="shared" si="2"/>
        <v>0</v>
      </c>
      <c r="P8" s="5" t="s">
        <v>44</v>
      </c>
      <c r="Q8" s="5" t="s">
        <v>40</v>
      </c>
      <c r="R8" s="5" t="s">
        <v>42</v>
      </c>
      <c r="S8" s="5" t="s">
        <v>54</v>
      </c>
      <c r="T8" s="5" t="s">
        <v>44</v>
      </c>
      <c r="U8" s="5" t="s">
        <v>74</v>
      </c>
      <c r="V8" s="5" t="s">
        <v>40</v>
      </c>
      <c r="W8" s="5" t="s">
        <v>40</v>
      </c>
      <c r="X8" s="5" t="s">
        <v>40</v>
      </c>
      <c r="Y8" s="5" t="s">
        <v>40</v>
      </c>
      <c r="Z8" s="6">
        <v>1660000</v>
      </c>
      <c r="AA8" s="7"/>
      <c r="AB8" s="8">
        <v>52476.29</v>
      </c>
      <c r="AC8" s="5" t="s">
        <v>44</v>
      </c>
      <c r="AD8" s="5" t="s">
        <v>44</v>
      </c>
      <c r="AE8" s="5" t="s">
        <v>46</v>
      </c>
      <c r="AF8" s="5" t="s">
        <v>44</v>
      </c>
      <c r="AG8" s="9">
        <v>1</v>
      </c>
    </row>
    <row r="9" spans="1:33" ht="24" x14ac:dyDescent="0.35">
      <c r="A9" s="4" t="s">
        <v>80</v>
      </c>
      <c r="B9" s="4" t="s">
        <v>81</v>
      </c>
      <c r="C9" s="4" t="s">
        <v>82</v>
      </c>
      <c r="D9" s="4" t="s">
        <v>83</v>
      </c>
      <c r="E9" s="4" t="s">
        <v>37</v>
      </c>
      <c r="F9" s="4" t="s">
        <v>84</v>
      </c>
      <c r="G9" s="4" t="s">
        <v>39</v>
      </c>
      <c r="H9" s="5" t="s">
        <v>40</v>
      </c>
      <c r="I9" s="5" t="s">
        <v>85</v>
      </c>
      <c r="J9" s="5" t="s">
        <v>46</v>
      </c>
      <c r="K9" s="5">
        <v>30</v>
      </c>
      <c r="L9" s="5">
        <v>100</v>
      </c>
      <c r="M9" s="5">
        <f t="shared" si="0"/>
        <v>30</v>
      </c>
      <c r="N9" s="5">
        <f t="shared" si="1"/>
        <v>30</v>
      </c>
      <c r="O9" s="5">
        <f t="shared" si="2"/>
        <v>0</v>
      </c>
      <c r="P9" s="5" t="s">
        <v>40</v>
      </c>
      <c r="Q9" s="5" t="s">
        <v>40</v>
      </c>
      <c r="R9" s="5" t="s">
        <v>42</v>
      </c>
      <c r="S9" s="5" t="s">
        <v>43</v>
      </c>
      <c r="T9" s="5" t="s">
        <v>44</v>
      </c>
      <c r="U9" s="5" t="s">
        <v>86</v>
      </c>
      <c r="V9" s="5" t="s">
        <v>40</v>
      </c>
      <c r="W9" s="5" t="s">
        <v>44</v>
      </c>
      <c r="X9" s="5" t="s">
        <v>40</v>
      </c>
      <c r="Y9" s="5" t="s">
        <v>44</v>
      </c>
      <c r="Z9" s="6">
        <v>187422</v>
      </c>
      <c r="AA9" s="7"/>
      <c r="AB9" s="8">
        <v>56226.6</v>
      </c>
      <c r="AC9" s="5" t="s">
        <v>44</v>
      </c>
      <c r="AD9" s="5" t="s">
        <v>44</v>
      </c>
      <c r="AE9" s="5" t="s">
        <v>46</v>
      </c>
      <c r="AF9" s="5" t="s">
        <v>44</v>
      </c>
      <c r="AG9" s="9">
        <v>4</v>
      </c>
    </row>
    <row r="10" spans="1:33" ht="48" x14ac:dyDescent="0.35">
      <c r="A10" s="4" t="s">
        <v>87</v>
      </c>
      <c r="B10" s="4" t="s">
        <v>88</v>
      </c>
      <c r="C10" s="4" t="s">
        <v>89</v>
      </c>
      <c r="D10" s="4" t="s">
        <v>90</v>
      </c>
      <c r="E10" s="4" t="s">
        <v>91</v>
      </c>
      <c r="F10" s="4" t="s">
        <v>92</v>
      </c>
      <c r="G10" s="4" t="s">
        <v>93</v>
      </c>
      <c r="H10" s="5" t="s">
        <v>40</v>
      </c>
      <c r="I10" s="5" t="s">
        <v>85</v>
      </c>
      <c r="J10" s="5" t="s">
        <v>46</v>
      </c>
      <c r="K10" s="5">
        <v>120</v>
      </c>
      <c r="L10" s="5">
        <v>100</v>
      </c>
      <c r="M10" s="5">
        <f t="shared" si="0"/>
        <v>120</v>
      </c>
      <c r="N10" s="5">
        <f t="shared" si="1"/>
        <v>120</v>
      </c>
      <c r="O10" s="5">
        <f t="shared" si="2"/>
        <v>0</v>
      </c>
      <c r="P10" s="5" t="s">
        <v>44</v>
      </c>
      <c r="Q10" s="5" t="s">
        <v>40</v>
      </c>
      <c r="R10" s="5" t="s">
        <v>42</v>
      </c>
      <c r="S10" s="5" t="s">
        <v>94</v>
      </c>
      <c r="T10" s="5" t="s">
        <v>44</v>
      </c>
      <c r="U10" s="5" t="s">
        <v>95</v>
      </c>
      <c r="V10" s="5" t="s">
        <v>44</v>
      </c>
      <c r="W10" s="5" t="s">
        <v>40</v>
      </c>
      <c r="X10" s="5" t="s">
        <v>40</v>
      </c>
      <c r="Y10" s="5" t="s">
        <v>40</v>
      </c>
      <c r="Z10" s="6">
        <v>1293000</v>
      </c>
      <c r="AA10" s="7"/>
      <c r="AB10" s="8">
        <v>74596.149999999994</v>
      </c>
      <c r="AC10" s="5" t="s">
        <v>44</v>
      </c>
      <c r="AD10" s="5" t="s">
        <v>44</v>
      </c>
      <c r="AE10" s="5" t="s">
        <v>46</v>
      </c>
      <c r="AF10" s="5" t="s">
        <v>44</v>
      </c>
      <c r="AG10" s="9">
        <v>8</v>
      </c>
    </row>
    <row r="11" spans="1:33" ht="60" x14ac:dyDescent="0.35">
      <c r="A11" s="4" t="s">
        <v>96</v>
      </c>
      <c r="B11" s="4" t="s">
        <v>97</v>
      </c>
      <c r="C11" s="4" t="s">
        <v>98</v>
      </c>
      <c r="D11" s="4" t="s">
        <v>99</v>
      </c>
      <c r="E11" s="4" t="s">
        <v>100</v>
      </c>
      <c r="F11" s="4" t="s">
        <v>101</v>
      </c>
      <c r="G11" s="4" t="s">
        <v>102</v>
      </c>
      <c r="H11" s="5" t="s">
        <v>40</v>
      </c>
      <c r="I11" s="5" t="s">
        <v>85</v>
      </c>
      <c r="J11" s="5" t="s">
        <v>46</v>
      </c>
      <c r="K11" s="5">
        <v>72</v>
      </c>
      <c r="L11" s="5">
        <v>100</v>
      </c>
      <c r="M11" s="5">
        <f t="shared" si="0"/>
        <v>72</v>
      </c>
      <c r="N11" s="5">
        <v>37</v>
      </c>
      <c r="O11" s="5">
        <v>35</v>
      </c>
      <c r="P11" s="5" t="s">
        <v>40</v>
      </c>
      <c r="Q11" s="5" t="s">
        <v>44</v>
      </c>
      <c r="R11" s="5" t="s">
        <v>63</v>
      </c>
      <c r="S11" s="5" t="s">
        <v>43</v>
      </c>
      <c r="T11" s="5" t="s">
        <v>44</v>
      </c>
      <c r="U11" s="5" t="s">
        <v>103</v>
      </c>
      <c r="V11" s="5" t="s">
        <v>44</v>
      </c>
      <c r="W11" s="5" t="s">
        <v>40</v>
      </c>
      <c r="X11" s="5" t="s">
        <v>40</v>
      </c>
      <c r="Y11" s="5" t="s">
        <v>40</v>
      </c>
      <c r="Z11" s="6">
        <v>775000</v>
      </c>
      <c r="AA11" s="7"/>
      <c r="AB11" s="8">
        <v>74519.23</v>
      </c>
      <c r="AC11" s="5" t="s">
        <v>44</v>
      </c>
      <c r="AD11" s="5" t="s">
        <v>44</v>
      </c>
      <c r="AE11" s="5" t="s">
        <v>46</v>
      </c>
      <c r="AF11" s="5" t="s">
        <v>44</v>
      </c>
      <c r="AG11" s="9">
        <v>11</v>
      </c>
    </row>
    <row r="12" spans="1:33" ht="36" x14ac:dyDescent="0.35">
      <c r="A12" s="4" t="s">
        <v>104</v>
      </c>
      <c r="B12" s="4" t="s">
        <v>105</v>
      </c>
      <c r="C12" s="4" t="s">
        <v>106</v>
      </c>
      <c r="D12" s="4" t="s">
        <v>107</v>
      </c>
      <c r="E12" s="4" t="s">
        <v>108</v>
      </c>
      <c r="F12" s="4" t="s">
        <v>109</v>
      </c>
      <c r="G12" s="4" t="s">
        <v>110</v>
      </c>
      <c r="H12" s="5" t="s">
        <v>44</v>
      </c>
      <c r="I12" s="5" t="s">
        <v>72</v>
      </c>
      <c r="J12" s="5"/>
      <c r="K12" s="5">
        <v>196</v>
      </c>
      <c r="L12" s="5">
        <v>95</v>
      </c>
      <c r="M12" s="5">
        <f t="shared" si="0"/>
        <v>187</v>
      </c>
      <c r="N12" s="5">
        <f t="shared" si="1"/>
        <v>196</v>
      </c>
      <c r="O12" s="5">
        <f t="shared" si="2"/>
        <v>0</v>
      </c>
      <c r="P12" s="5" t="s">
        <v>44</v>
      </c>
      <c r="Q12" s="5" t="s">
        <v>40</v>
      </c>
      <c r="R12" s="5" t="s">
        <v>72</v>
      </c>
      <c r="S12" s="5" t="s">
        <v>111</v>
      </c>
      <c r="T12" s="5" t="s">
        <v>44</v>
      </c>
      <c r="U12" s="5"/>
      <c r="V12" s="5" t="s">
        <v>40</v>
      </c>
      <c r="W12" s="5" t="s">
        <v>40</v>
      </c>
      <c r="X12" s="5" t="s">
        <v>40</v>
      </c>
      <c r="Y12" s="5" t="s">
        <v>40</v>
      </c>
      <c r="Z12" s="7">
        <v>1510000</v>
      </c>
      <c r="AA12" s="7">
        <v>2000000</v>
      </c>
      <c r="AB12" s="8">
        <v>66598.11</v>
      </c>
      <c r="AC12" s="5"/>
      <c r="AD12" s="5" t="s">
        <v>44</v>
      </c>
      <c r="AE12" s="5" t="s">
        <v>44</v>
      </c>
      <c r="AF12" s="5"/>
      <c r="AG12" s="9">
        <v>14</v>
      </c>
    </row>
    <row r="13" spans="1:33" ht="60" x14ac:dyDescent="0.35">
      <c r="A13" s="4" t="s">
        <v>112</v>
      </c>
      <c r="B13" s="4" t="s">
        <v>113</v>
      </c>
      <c r="C13" s="4" t="s">
        <v>114</v>
      </c>
      <c r="D13" s="4" t="s">
        <v>115</v>
      </c>
      <c r="E13" s="4" t="s">
        <v>116</v>
      </c>
      <c r="F13" s="4" t="s">
        <v>117</v>
      </c>
      <c r="G13" s="4" t="s">
        <v>118</v>
      </c>
      <c r="H13" s="5" t="s">
        <v>44</v>
      </c>
      <c r="I13" s="5" t="s">
        <v>41</v>
      </c>
      <c r="J13" s="5" t="s">
        <v>40</v>
      </c>
      <c r="K13" s="5">
        <v>162</v>
      </c>
      <c r="L13" s="5">
        <v>95</v>
      </c>
      <c r="M13" s="5">
        <f t="shared" si="0"/>
        <v>154</v>
      </c>
      <c r="N13" s="5">
        <f t="shared" si="1"/>
        <v>162</v>
      </c>
      <c r="O13" s="5">
        <f t="shared" si="2"/>
        <v>0</v>
      </c>
      <c r="P13" s="5" t="s">
        <v>40</v>
      </c>
      <c r="Q13" s="5" t="s">
        <v>44</v>
      </c>
      <c r="R13" s="5" t="s">
        <v>42</v>
      </c>
      <c r="S13" s="5" t="s">
        <v>119</v>
      </c>
      <c r="T13" s="5" t="s">
        <v>44</v>
      </c>
      <c r="U13" s="5" t="s">
        <v>120</v>
      </c>
      <c r="V13" s="5" t="s">
        <v>40</v>
      </c>
      <c r="W13" s="5" t="s">
        <v>40</v>
      </c>
      <c r="X13" s="5" t="s">
        <v>40</v>
      </c>
      <c r="Y13" s="5" t="s">
        <v>40</v>
      </c>
      <c r="Z13" s="6">
        <v>1231801</v>
      </c>
      <c r="AA13" s="7"/>
      <c r="AB13" s="8">
        <v>55375.67</v>
      </c>
      <c r="AC13" s="5" t="s">
        <v>44</v>
      </c>
      <c r="AD13" s="5" t="s">
        <v>44</v>
      </c>
      <c r="AE13" s="5" t="s">
        <v>46</v>
      </c>
      <c r="AF13" s="5" t="s">
        <v>44</v>
      </c>
      <c r="AG13" s="9">
        <v>18</v>
      </c>
    </row>
    <row r="14" spans="1:33" ht="48" x14ac:dyDescent="0.35">
      <c r="A14" s="4" t="s">
        <v>121</v>
      </c>
      <c r="B14" s="4" t="s">
        <v>122</v>
      </c>
      <c r="C14" s="4" t="s">
        <v>114</v>
      </c>
      <c r="D14" s="4" t="s">
        <v>123</v>
      </c>
      <c r="E14" s="4" t="s">
        <v>116</v>
      </c>
      <c r="F14" s="4" t="s">
        <v>231</v>
      </c>
      <c r="G14" s="4" t="s">
        <v>118</v>
      </c>
      <c r="H14" s="5" t="s">
        <v>44</v>
      </c>
      <c r="I14" s="5" t="s">
        <v>41</v>
      </c>
      <c r="J14" s="5" t="s">
        <v>40</v>
      </c>
      <c r="K14" s="5">
        <v>156</v>
      </c>
      <c r="L14" s="5">
        <v>90</v>
      </c>
      <c r="M14" s="5">
        <f t="shared" si="0"/>
        <v>141</v>
      </c>
      <c r="N14" s="5">
        <f t="shared" si="1"/>
        <v>156</v>
      </c>
      <c r="O14" s="5">
        <f t="shared" si="2"/>
        <v>0</v>
      </c>
      <c r="P14" s="5" t="s">
        <v>40</v>
      </c>
      <c r="Q14" s="5" t="s">
        <v>40</v>
      </c>
      <c r="R14" s="5" t="s">
        <v>42</v>
      </c>
      <c r="S14" s="5" t="s">
        <v>54</v>
      </c>
      <c r="T14" s="5" t="s">
        <v>44</v>
      </c>
      <c r="U14" s="5" t="s">
        <v>124</v>
      </c>
      <c r="V14" s="5" t="s">
        <v>40</v>
      </c>
      <c r="W14" s="5" t="s">
        <v>40</v>
      </c>
      <c r="X14" s="5" t="s">
        <v>40</v>
      </c>
      <c r="Y14" s="5" t="s">
        <v>40</v>
      </c>
      <c r="Z14" s="6">
        <v>948946</v>
      </c>
      <c r="AA14" s="7"/>
      <c r="AB14" s="8">
        <v>60571.02</v>
      </c>
      <c r="AC14" s="5" t="s">
        <v>44</v>
      </c>
      <c r="AD14" s="5" t="s">
        <v>44</v>
      </c>
      <c r="AE14" s="5" t="s">
        <v>46</v>
      </c>
      <c r="AF14" s="5" t="s">
        <v>44</v>
      </c>
      <c r="AG14" s="9">
        <v>21</v>
      </c>
    </row>
    <row r="15" spans="1:33" ht="36" x14ac:dyDescent="0.35">
      <c r="A15" s="4" t="s">
        <v>125</v>
      </c>
      <c r="B15" s="4" t="s">
        <v>126</v>
      </c>
      <c r="C15" s="4" t="s">
        <v>58</v>
      </c>
      <c r="D15" s="4" t="s">
        <v>127</v>
      </c>
      <c r="E15" s="4" t="s">
        <v>60</v>
      </c>
      <c r="F15" s="4" t="s">
        <v>128</v>
      </c>
      <c r="G15" s="4" t="s">
        <v>129</v>
      </c>
      <c r="H15" s="5" t="s">
        <v>40</v>
      </c>
      <c r="I15" s="5" t="s">
        <v>41</v>
      </c>
      <c r="J15" s="5" t="s">
        <v>40</v>
      </c>
      <c r="K15" s="5">
        <v>240</v>
      </c>
      <c r="L15" s="5">
        <v>100</v>
      </c>
      <c r="M15" s="5">
        <f t="shared" si="0"/>
        <v>240</v>
      </c>
      <c r="N15" s="5">
        <f t="shared" si="1"/>
        <v>240</v>
      </c>
      <c r="O15" s="5">
        <f t="shared" si="2"/>
        <v>0</v>
      </c>
      <c r="P15" s="5" t="s">
        <v>44</v>
      </c>
      <c r="Q15" s="5" t="s">
        <v>40</v>
      </c>
      <c r="R15" s="5" t="s">
        <v>63</v>
      </c>
      <c r="S15" s="5" t="s">
        <v>54</v>
      </c>
      <c r="T15" s="5" t="s">
        <v>44</v>
      </c>
      <c r="U15" s="5" t="s">
        <v>130</v>
      </c>
      <c r="V15" s="5" t="s">
        <v>44</v>
      </c>
      <c r="W15" s="5" t="s">
        <v>40</v>
      </c>
      <c r="X15" s="5" t="s">
        <v>40</v>
      </c>
      <c r="Y15" s="5" t="s">
        <v>40</v>
      </c>
      <c r="Z15" s="7">
        <v>1660000</v>
      </c>
      <c r="AA15" s="7"/>
      <c r="AB15" s="8">
        <v>47884.62</v>
      </c>
      <c r="AC15" s="5" t="s">
        <v>44</v>
      </c>
      <c r="AD15" s="5" t="s">
        <v>44</v>
      </c>
      <c r="AE15" s="5" t="s">
        <v>46</v>
      </c>
      <c r="AF15" s="5" t="s">
        <v>44</v>
      </c>
      <c r="AG15" s="9">
        <v>24</v>
      </c>
    </row>
    <row r="16" spans="1:33" ht="24" x14ac:dyDescent="0.35">
      <c r="A16" s="4" t="s">
        <v>131</v>
      </c>
      <c r="B16" s="4" t="s">
        <v>132</v>
      </c>
      <c r="C16" s="4" t="s">
        <v>58</v>
      </c>
      <c r="D16" s="4" t="s">
        <v>133</v>
      </c>
      <c r="E16" s="4" t="s">
        <v>69</v>
      </c>
      <c r="F16" s="4" t="s">
        <v>134</v>
      </c>
      <c r="G16" s="4" t="s">
        <v>135</v>
      </c>
      <c r="H16" s="5" t="s">
        <v>44</v>
      </c>
      <c r="I16" s="5" t="s">
        <v>41</v>
      </c>
      <c r="J16" s="5" t="s">
        <v>40</v>
      </c>
      <c r="K16" s="5">
        <v>220</v>
      </c>
      <c r="L16" s="5">
        <v>100</v>
      </c>
      <c r="M16" s="5">
        <f t="shared" si="0"/>
        <v>220</v>
      </c>
      <c r="N16" s="5">
        <f t="shared" si="1"/>
        <v>220</v>
      </c>
      <c r="O16" s="5">
        <f t="shared" si="2"/>
        <v>0</v>
      </c>
      <c r="P16" s="5" t="s">
        <v>44</v>
      </c>
      <c r="Q16" s="5" t="s">
        <v>40</v>
      </c>
      <c r="R16" s="5" t="s">
        <v>42</v>
      </c>
      <c r="S16" s="5" t="s">
        <v>54</v>
      </c>
      <c r="T16" s="5" t="s">
        <v>44</v>
      </c>
      <c r="U16" s="5" t="s">
        <v>74</v>
      </c>
      <c r="V16" s="5" t="s">
        <v>40</v>
      </c>
      <c r="W16" s="5" t="s">
        <v>40</v>
      </c>
      <c r="X16" s="5" t="s">
        <v>40</v>
      </c>
      <c r="Y16" s="5" t="s">
        <v>40</v>
      </c>
      <c r="Z16" s="6">
        <v>1660000</v>
      </c>
      <c r="AA16" s="7"/>
      <c r="AB16" s="8">
        <v>52237.760000000002</v>
      </c>
      <c r="AC16" s="5" t="s">
        <v>44</v>
      </c>
      <c r="AD16" s="5" t="s">
        <v>44</v>
      </c>
      <c r="AE16" s="5" t="s">
        <v>46</v>
      </c>
      <c r="AF16" s="5" t="s">
        <v>44</v>
      </c>
      <c r="AG16" s="9">
        <v>28</v>
      </c>
    </row>
    <row r="17" spans="1:33" ht="24" x14ac:dyDescent="0.35">
      <c r="A17" s="4" t="s">
        <v>136</v>
      </c>
      <c r="B17" s="4" t="s">
        <v>137</v>
      </c>
      <c r="C17" s="4" t="s">
        <v>67</v>
      </c>
      <c r="D17" s="4" t="s">
        <v>138</v>
      </c>
      <c r="E17" s="4" t="s">
        <v>69</v>
      </c>
      <c r="F17" s="4" t="s">
        <v>139</v>
      </c>
      <c r="G17" s="4" t="s">
        <v>140</v>
      </c>
      <c r="H17" s="5" t="s">
        <v>44</v>
      </c>
      <c r="I17" s="5" t="s">
        <v>41</v>
      </c>
      <c r="J17" s="5" t="s">
        <v>40</v>
      </c>
      <c r="K17" s="5">
        <v>151</v>
      </c>
      <c r="L17" s="5">
        <v>100</v>
      </c>
      <c r="M17" s="5">
        <f t="shared" si="0"/>
        <v>151</v>
      </c>
      <c r="N17" s="5">
        <f t="shared" si="1"/>
        <v>151</v>
      </c>
      <c r="O17" s="5">
        <f t="shared" si="2"/>
        <v>0</v>
      </c>
      <c r="P17" s="5" t="s">
        <v>44</v>
      </c>
      <c r="Q17" s="5" t="s">
        <v>40</v>
      </c>
      <c r="R17" s="5" t="s">
        <v>42</v>
      </c>
      <c r="S17" s="5" t="s">
        <v>43</v>
      </c>
      <c r="T17" s="5" t="s">
        <v>44</v>
      </c>
      <c r="U17" s="5" t="s">
        <v>74</v>
      </c>
      <c r="V17" s="5" t="s">
        <v>40</v>
      </c>
      <c r="W17" s="5" t="s">
        <v>40</v>
      </c>
      <c r="X17" s="5" t="s">
        <v>40</v>
      </c>
      <c r="Y17" s="5" t="s">
        <v>40</v>
      </c>
      <c r="Z17" s="6">
        <v>1660000</v>
      </c>
      <c r="AA17" s="7"/>
      <c r="AB17" s="8">
        <v>76108</v>
      </c>
      <c r="AC17" s="5" t="s">
        <v>44</v>
      </c>
      <c r="AD17" s="5" t="s">
        <v>44</v>
      </c>
      <c r="AE17" s="5" t="s">
        <v>46</v>
      </c>
      <c r="AF17" s="5" t="s">
        <v>44</v>
      </c>
      <c r="AG17" s="9">
        <v>3</v>
      </c>
    </row>
    <row r="18" spans="1:33" ht="84" x14ac:dyDescent="0.35">
      <c r="A18" s="4" t="s">
        <v>141</v>
      </c>
      <c r="B18" s="4" t="s">
        <v>142</v>
      </c>
      <c r="C18" s="4" t="s">
        <v>143</v>
      </c>
      <c r="D18" s="4" t="s">
        <v>144</v>
      </c>
      <c r="E18" s="4" t="s">
        <v>145</v>
      </c>
      <c r="F18" s="4" t="s">
        <v>146</v>
      </c>
      <c r="G18" s="4" t="s">
        <v>147</v>
      </c>
      <c r="H18" s="5" t="s">
        <v>40</v>
      </c>
      <c r="I18" s="5" t="s">
        <v>85</v>
      </c>
      <c r="J18" s="5" t="s">
        <v>46</v>
      </c>
      <c r="K18" s="5">
        <v>172</v>
      </c>
      <c r="L18" s="5">
        <v>100</v>
      </c>
      <c r="M18" s="5">
        <f t="shared" si="0"/>
        <v>172</v>
      </c>
      <c r="N18" s="5">
        <f t="shared" si="1"/>
        <v>172</v>
      </c>
      <c r="O18" s="5">
        <f t="shared" si="2"/>
        <v>0</v>
      </c>
      <c r="P18" s="5" t="s">
        <v>40</v>
      </c>
      <c r="Q18" s="5" t="s">
        <v>40</v>
      </c>
      <c r="R18" s="5" t="s">
        <v>42</v>
      </c>
      <c r="S18" s="5" t="s">
        <v>43</v>
      </c>
      <c r="T18" s="5" t="s">
        <v>44</v>
      </c>
      <c r="U18" s="5" t="s">
        <v>74</v>
      </c>
      <c r="V18" s="5" t="s">
        <v>40</v>
      </c>
      <c r="W18" s="5" t="s">
        <v>40</v>
      </c>
      <c r="X18" s="5" t="s">
        <v>40</v>
      </c>
      <c r="Y18" s="5" t="s">
        <v>40</v>
      </c>
      <c r="Z18" s="8">
        <v>1150000</v>
      </c>
      <c r="AA18" s="7"/>
      <c r="AB18" s="8">
        <v>60174.42</v>
      </c>
      <c r="AC18" s="5" t="s">
        <v>44</v>
      </c>
      <c r="AD18" s="5" t="s">
        <v>44</v>
      </c>
      <c r="AE18" s="5" t="s">
        <v>46</v>
      </c>
      <c r="AF18" s="5" t="s">
        <v>44</v>
      </c>
      <c r="AG18" s="9">
        <v>6</v>
      </c>
    </row>
    <row r="19" spans="1:33" ht="24" x14ac:dyDescent="0.35">
      <c r="A19" s="4" t="s">
        <v>148</v>
      </c>
      <c r="B19" s="4" t="s">
        <v>149</v>
      </c>
      <c r="C19" s="4" t="s">
        <v>49</v>
      </c>
      <c r="D19" s="4" t="s">
        <v>150</v>
      </c>
      <c r="E19" s="4" t="s">
        <v>51</v>
      </c>
      <c r="F19" s="4" t="s">
        <v>151</v>
      </c>
      <c r="G19" s="4" t="s">
        <v>152</v>
      </c>
      <c r="H19" s="5" t="s">
        <v>40</v>
      </c>
      <c r="I19" s="5" t="s">
        <v>41</v>
      </c>
      <c r="J19" s="5" t="s">
        <v>40</v>
      </c>
      <c r="K19" s="5">
        <v>203</v>
      </c>
      <c r="L19" s="5">
        <v>100</v>
      </c>
      <c r="M19" s="5">
        <f t="shared" si="0"/>
        <v>203</v>
      </c>
      <c r="N19" s="5">
        <f t="shared" si="1"/>
        <v>203</v>
      </c>
      <c r="O19" s="5">
        <f t="shared" si="2"/>
        <v>0</v>
      </c>
      <c r="P19" s="5" t="s">
        <v>40</v>
      </c>
      <c r="Q19" s="5" t="s">
        <v>44</v>
      </c>
      <c r="R19" s="5" t="s">
        <v>42</v>
      </c>
      <c r="S19" s="5" t="s">
        <v>54</v>
      </c>
      <c r="T19" s="5" t="s">
        <v>44</v>
      </c>
      <c r="U19" s="5" t="s">
        <v>153</v>
      </c>
      <c r="V19" s="5" t="s">
        <v>40</v>
      </c>
      <c r="W19" s="5" t="s">
        <v>40</v>
      </c>
      <c r="X19" s="5" t="s">
        <v>40</v>
      </c>
      <c r="Y19" s="5" t="s">
        <v>40</v>
      </c>
      <c r="Z19" s="6">
        <v>1660000</v>
      </c>
      <c r="AA19" s="7"/>
      <c r="AB19" s="8">
        <v>56612.35</v>
      </c>
      <c r="AC19" s="5" t="s">
        <v>44</v>
      </c>
      <c r="AD19" s="5" t="s">
        <v>44</v>
      </c>
      <c r="AE19" s="5" t="s">
        <v>46</v>
      </c>
      <c r="AF19" s="5" t="s">
        <v>44</v>
      </c>
      <c r="AG19" s="9">
        <v>10</v>
      </c>
    </row>
    <row r="20" spans="1:33" ht="24" x14ac:dyDescent="0.35">
      <c r="A20" s="4" t="s">
        <v>154</v>
      </c>
      <c r="B20" s="4" t="s">
        <v>155</v>
      </c>
      <c r="C20" s="4" t="s">
        <v>156</v>
      </c>
      <c r="D20" s="4" t="s">
        <v>157</v>
      </c>
      <c r="E20" s="4" t="s">
        <v>158</v>
      </c>
      <c r="F20" s="4" t="s">
        <v>159</v>
      </c>
      <c r="G20" s="4" t="s">
        <v>160</v>
      </c>
      <c r="H20" s="5" t="s">
        <v>40</v>
      </c>
      <c r="I20" s="5" t="s">
        <v>85</v>
      </c>
      <c r="J20" s="5" t="s">
        <v>46</v>
      </c>
      <c r="K20" s="5">
        <v>72</v>
      </c>
      <c r="L20" s="5">
        <v>100</v>
      </c>
      <c r="M20" s="5">
        <f t="shared" si="0"/>
        <v>72</v>
      </c>
      <c r="N20" s="5">
        <f t="shared" si="1"/>
        <v>72</v>
      </c>
      <c r="O20" s="5">
        <f t="shared" si="2"/>
        <v>0</v>
      </c>
      <c r="P20" s="5" t="s">
        <v>44</v>
      </c>
      <c r="Q20" s="5" t="s">
        <v>40</v>
      </c>
      <c r="R20" s="5" t="s">
        <v>42</v>
      </c>
      <c r="S20" s="5" t="s">
        <v>43</v>
      </c>
      <c r="T20" s="5" t="s">
        <v>44</v>
      </c>
      <c r="U20" s="5" t="s">
        <v>161</v>
      </c>
      <c r="V20" s="5" t="s">
        <v>40</v>
      </c>
      <c r="W20" s="5" t="s">
        <v>40</v>
      </c>
      <c r="X20" s="5" t="s">
        <v>40</v>
      </c>
      <c r="Y20" s="5" t="s">
        <v>40</v>
      </c>
      <c r="Z20" s="6">
        <v>764114</v>
      </c>
      <c r="AA20" s="7"/>
      <c r="AB20" s="8">
        <v>73472.5</v>
      </c>
      <c r="AC20" s="5" t="s">
        <v>44</v>
      </c>
      <c r="AD20" s="5" t="s">
        <v>44</v>
      </c>
      <c r="AE20" s="5" t="s">
        <v>46</v>
      </c>
      <c r="AF20" s="5" t="s">
        <v>44</v>
      </c>
      <c r="AG20" s="9">
        <v>13</v>
      </c>
    </row>
    <row r="21" spans="1:33" ht="36" x14ac:dyDescent="0.35">
      <c r="A21" s="4" t="s">
        <v>162</v>
      </c>
      <c r="B21" s="4" t="s">
        <v>163</v>
      </c>
      <c r="C21" s="4" t="s">
        <v>89</v>
      </c>
      <c r="D21" s="4" t="s">
        <v>164</v>
      </c>
      <c r="E21" s="4" t="s">
        <v>145</v>
      </c>
      <c r="F21" s="4" t="s">
        <v>165</v>
      </c>
      <c r="G21" s="4" t="s">
        <v>147</v>
      </c>
      <c r="H21" s="5" t="s">
        <v>40</v>
      </c>
      <c r="I21" s="5" t="s">
        <v>41</v>
      </c>
      <c r="J21" s="5" t="s">
        <v>40</v>
      </c>
      <c r="K21" s="5">
        <v>80</v>
      </c>
      <c r="L21" s="5">
        <v>100</v>
      </c>
      <c r="M21" s="5">
        <f t="shared" si="0"/>
        <v>80</v>
      </c>
      <c r="N21" s="5">
        <f t="shared" si="1"/>
        <v>80</v>
      </c>
      <c r="O21" s="5">
        <f t="shared" si="2"/>
        <v>0</v>
      </c>
      <c r="P21" s="5" t="s">
        <v>44</v>
      </c>
      <c r="Q21" s="5" t="s">
        <v>40</v>
      </c>
      <c r="R21" s="5" t="s">
        <v>42</v>
      </c>
      <c r="S21" s="5" t="s">
        <v>43</v>
      </c>
      <c r="T21" s="5" t="s">
        <v>44</v>
      </c>
      <c r="U21" s="5" t="s">
        <v>74</v>
      </c>
      <c r="V21" s="5" t="s">
        <v>40</v>
      </c>
      <c r="W21" s="5" t="s">
        <v>40</v>
      </c>
      <c r="X21" s="5" t="s">
        <v>40</v>
      </c>
      <c r="Y21" s="5" t="s">
        <v>40</v>
      </c>
      <c r="Z21" s="8">
        <v>784000</v>
      </c>
      <c r="AA21" s="7"/>
      <c r="AB21" s="8">
        <v>67846.149999999994</v>
      </c>
      <c r="AC21" s="5" t="s">
        <v>44</v>
      </c>
      <c r="AD21" s="5" t="s">
        <v>44</v>
      </c>
      <c r="AE21" s="5" t="s">
        <v>46</v>
      </c>
      <c r="AF21" s="5" t="s">
        <v>44</v>
      </c>
      <c r="AG21" s="9">
        <v>20</v>
      </c>
    </row>
    <row r="22" spans="1:33" ht="36" x14ac:dyDescent="0.35">
      <c r="A22" s="4" t="s">
        <v>166</v>
      </c>
      <c r="B22" s="4" t="s">
        <v>167</v>
      </c>
      <c r="C22" s="4" t="s">
        <v>49</v>
      </c>
      <c r="D22" s="4" t="s">
        <v>168</v>
      </c>
      <c r="E22" s="4" t="s">
        <v>145</v>
      </c>
      <c r="F22" s="4" t="s">
        <v>169</v>
      </c>
      <c r="G22" s="4" t="s">
        <v>147</v>
      </c>
      <c r="H22" s="5" t="s">
        <v>40</v>
      </c>
      <c r="I22" s="5" t="s">
        <v>41</v>
      </c>
      <c r="J22" s="5" t="s">
        <v>40</v>
      </c>
      <c r="K22" s="5">
        <v>250</v>
      </c>
      <c r="L22" s="5">
        <v>100</v>
      </c>
      <c r="M22" s="5">
        <f t="shared" si="0"/>
        <v>250</v>
      </c>
      <c r="N22" s="5">
        <f t="shared" si="1"/>
        <v>250</v>
      </c>
      <c r="O22" s="5">
        <f t="shared" si="2"/>
        <v>0</v>
      </c>
      <c r="P22" s="5" t="s">
        <v>40</v>
      </c>
      <c r="Q22" s="5" t="s">
        <v>44</v>
      </c>
      <c r="R22" s="5" t="s">
        <v>42</v>
      </c>
      <c r="S22" s="5" t="s">
        <v>54</v>
      </c>
      <c r="T22" s="5" t="s">
        <v>44</v>
      </c>
      <c r="U22" s="5" t="s">
        <v>74</v>
      </c>
      <c r="V22" s="5" t="s">
        <v>40</v>
      </c>
      <c r="W22" s="5" t="s">
        <v>40</v>
      </c>
      <c r="X22" s="5" t="s">
        <v>40</v>
      </c>
      <c r="Y22" s="5" t="s">
        <v>40</v>
      </c>
      <c r="Z22" s="8">
        <v>1660000</v>
      </c>
      <c r="AA22" s="7"/>
      <c r="AB22" s="8">
        <v>45969.23</v>
      </c>
      <c r="AC22" s="5" t="s">
        <v>44</v>
      </c>
      <c r="AD22" s="5" t="s">
        <v>44</v>
      </c>
      <c r="AE22" s="5" t="s">
        <v>46</v>
      </c>
      <c r="AF22" s="5" t="s">
        <v>44</v>
      </c>
      <c r="AG22" s="9">
        <v>2</v>
      </c>
    </row>
    <row r="23" spans="1:33" ht="24" x14ac:dyDescent="0.35">
      <c r="A23" s="4" t="s">
        <v>170</v>
      </c>
      <c r="B23" s="4" t="s">
        <v>171</v>
      </c>
      <c r="C23" s="4" t="s">
        <v>172</v>
      </c>
      <c r="D23" s="4" t="s">
        <v>173</v>
      </c>
      <c r="E23" s="4" t="s">
        <v>174</v>
      </c>
      <c r="F23" s="4" t="s">
        <v>175</v>
      </c>
      <c r="G23" s="4" t="s">
        <v>176</v>
      </c>
      <c r="H23" s="5" t="s">
        <v>40</v>
      </c>
      <c r="I23" s="5" t="s">
        <v>85</v>
      </c>
      <c r="J23" s="5" t="s">
        <v>46</v>
      </c>
      <c r="K23" s="5">
        <v>30</v>
      </c>
      <c r="L23" s="5">
        <v>100</v>
      </c>
      <c r="M23" s="5">
        <f t="shared" si="0"/>
        <v>30</v>
      </c>
      <c r="N23" s="5">
        <f t="shared" si="1"/>
        <v>30</v>
      </c>
      <c r="O23" s="5">
        <f t="shared" si="2"/>
        <v>0</v>
      </c>
      <c r="P23" s="5" t="s">
        <v>44</v>
      </c>
      <c r="Q23" s="5" t="s">
        <v>40</v>
      </c>
      <c r="R23" s="5" t="s">
        <v>42</v>
      </c>
      <c r="S23" s="5" t="s">
        <v>43</v>
      </c>
      <c r="T23" s="5" t="s">
        <v>40</v>
      </c>
      <c r="U23" s="5" t="s">
        <v>177</v>
      </c>
      <c r="V23" s="5" t="s">
        <v>40</v>
      </c>
      <c r="W23" s="5" t="s">
        <v>44</v>
      </c>
      <c r="X23" s="5" t="s">
        <v>40</v>
      </c>
      <c r="Y23" s="5" t="s">
        <v>44</v>
      </c>
      <c r="Z23" s="6">
        <v>244579</v>
      </c>
      <c r="AA23" s="7"/>
      <c r="AB23" s="8">
        <v>56441.31</v>
      </c>
      <c r="AC23" s="5" t="s">
        <v>44</v>
      </c>
      <c r="AD23" s="5" t="s">
        <v>44</v>
      </c>
      <c r="AE23" s="5" t="s">
        <v>46</v>
      </c>
      <c r="AF23" s="5" t="s">
        <v>44</v>
      </c>
      <c r="AG23" s="9">
        <v>5</v>
      </c>
    </row>
    <row r="24" spans="1:33" ht="24" x14ac:dyDescent="0.35">
      <c r="A24" s="4" t="s">
        <v>178</v>
      </c>
      <c r="B24" s="4" t="s">
        <v>179</v>
      </c>
      <c r="C24" s="4" t="s">
        <v>180</v>
      </c>
      <c r="D24" s="4" t="s">
        <v>181</v>
      </c>
      <c r="E24" s="4" t="s">
        <v>182</v>
      </c>
      <c r="F24" s="4" t="s">
        <v>183</v>
      </c>
      <c r="G24" s="4" t="s">
        <v>184</v>
      </c>
      <c r="H24" s="5" t="s">
        <v>40</v>
      </c>
      <c r="I24" s="5" t="s">
        <v>41</v>
      </c>
      <c r="J24" s="5" t="s">
        <v>40</v>
      </c>
      <c r="K24" s="5">
        <v>50</v>
      </c>
      <c r="L24" s="5">
        <v>100</v>
      </c>
      <c r="M24" s="5">
        <f t="shared" si="0"/>
        <v>50</v>
      </c>
      <c r="N24" s="5">
        <f t="shared" si="1"/>
        <v>50</v>
      </c>
      <c r="O24" s="5">
        <f t="shared" si="2"/>
        <v>0</v>
      </c>
      <c r="P24" s="5" t="s">
        <v>40</v>
      </c>
      <c r="Q24" s="5" t="s">
        <v>40</v>
      </c>
      <c r="R24" s="5" t="s">
        <v>42</v>
      </c>
      <c r="S24" s="5" t="s">
        <v>94</v>
      </c>
      <c r="T24" s="5" t="s">
        <v>44</v>
      </c>
      <c r="U24" s="5" t="s">
        <v>185</v>
      </c>
      <c r="V24" s="5" t="s">
        <v>40</v>
      </c>
      <c r="W24" s="5" t="s">
        <v>44</v>
      </c>
      <c r="X24" s="5" t="s">
        <v>40</v>
      </c>
      <c r="Y24" s="5" t="s">
        <v>44</v>
      </c>
      <c r="Z24" s="6">
        <v>316766</v>
      </c>
      <c r="AA24" s="7"/>
      <c r="AB24" s="8">
        <v>57017.88</v>
      </c>
      <c r="AC24" s="5" t="s">
        <v>44</v>
      </c>
      <c r="AD24" s="5" t="s">
        <v>44</v>
      </c>
      <c r="AE24" s="5" t="s">
        <v>46</v>
      </c>
      <c r="AF24" s="5" t="s">
        <v>44</v>
      </c>
      <c r="AG24" s="9">
        <v>12</v>
      </c>
    </row>
    <row r="25" spans="1:33" ht="24" x14ac:dyDescent="0.35">
      <c r="A25" s="4" t="s">
        <v>186</v>
      </c>
      <c r="B25" s="4" t="s">
        <v>187</v>
      </c>
      <c r="C25" s="4" t="s">
        <v>188</v>
      </c>
      <c r="D25" s="4" t="s">
        <v>189</v>
      </c>
      <c r="E25" s="4" t="s">
        <v>174</v>
      </c>
      <c r="F25" s="4" t="s">
        <v>190</v>
      </c>
      <c r="G25" s="4" t="s">
        <v>176</v>
      </c>
      <c r="H25" s="5" t="s">
        <v>40</v>
      </c>
      <c r="I25" s="5" t="s">
        <v>85</v>
      </c>
      <c r="J25" s="5" t="s">
        <v>46</v>
      </c>
      <c r="K25" s="5">
        <v>31</v>
      </c>
      <c r="L25" s="5">
        <v>100</v>
      </c>
      <c r="M25" s="5">
        <f t="shared" si="0"/>
        <v>31</v>
      </c>
      <c r="N25" s="5">
        <f t="shared" si="1"/>
        <v>31</v>
      </c>
      <c r="O25" s="5">
        <f t="shared" si="2"/>
        <v>0</v>
      </c>
      <c r="P25" s="5" t="s">
        <v>44</v>
      </c>
      <c r="Q25" s="5" t="s">
        <v>40</v>
      </c>
      <c r="R25" s="5" t="s">
        <v>42</v>
      </c>
      <c r="S25" s="5" t="s">
        <v>191</v>
      </c>
      <c r="T25" s="5" t="s">
        <v>44</v>
      </c>
      <c r="U25" s="5" t="s">
        <v>192</v>
      </c>
      <c r="V25" s="5" t="s">
        <v>40</v>
      </c>
      <c r="W25" s="5" t="s">
        <v>44</v>
      </c>
      <c r="X25" s="5" t="s">
        <v>40</v>
      </c>
      <c r="Y25" s="5" t="s">
        <v>44</v>
      </c>
      <c r="Z25" s="6">
        <v>273955</v>
      </c>
      <c r="AA25" s="7"/>
      <c r="AB25" s="8">
        <v>61181.02</v>
      </c>
      <c r="AC25" s="5" t="s">
        <v>44</v>
      </c>
      <c r="AD25" s="5" t="s">
        <v>44</v>
      </c>
      <c r="AE25" s="5" t="s">
        <v>46</v>
      </c>
      <c r="AF25" s="5" t="s">
        <v>44</v>
      </c>
      <c r="AG25" s="9">
        <v>15</v>
      </c>
    </row>
    <row r="26" spans="1:33" ht="24" x14ac:dyDescent="0.35">
      <c r="A26" s="4" t="s">
        <v>193</v>
      </c>
      <c r="B26" s="4" t="s">
        <v>194</v>
      </c>
      <c r="C26" s="4" t="s">
        <v>172</v>
      </c>
      <c r="D26" s="4" t="s">
        <v>195</v>
      </c>
      <c r="E26" s="4" t="s">
        <v>174</v>
      </c>
      <c r="F26" s="4" t="s">
        <v>196</v>
      </c>
      <c r="G26" s="4" t="s">
        <v>176</v>
      </c>
      <c r="H26" s="5" t="s">
        <v>40</v>
      </c>
      <c r="I26" s="5" t="s">
        <v>41</v>
      </c>
      <c r="J26" s="5" t="s">
        <v>40</v>
      </c>
      <c r="K26" s="5">
        <v>34</v>
      </c>
      <c r="L26" s="5">
        <v>100</v>
      </c>
      <c r="M26" s="5">
        <f t="shared" si="0"/>
        <v>34</v>
      </c>
      <c r="N26" s="5">
        <f t="shared" si="1"/>
        <v>34</v>
      </c>
      <c r="O26" s="5">
        <f t="shared" si="2"/>
        <v>0</v>
      </c>
      <c r="P26" s="5" t="s">
        <v>44</v>
      </c>
      <c r="Q26" s="5" t="s">
        <v>40</v>
      </c>
      <c r="R26" s="5" t="s">
        <v>42</v>
      </c>
      <c r="S26" s="5" t="s">
        <v>43</v>
      </c>
      <c r="T26" s="5" t="s">
        <v>40</v>
      </c>
      <c r="U26" s="5" t="s">
        <v>197</v>
      </c>
      <c r="V26" s="5" t="s">
        <v>40</v>
      </c>
      <c r="W26" s="5" t="s">
        <v>44</v>
      </c>
      <c r="X26" s="5" t="s">
        <v>40</v>
      </c>
      <c r="Y26" s="5" t="s">
        <v>44</v>
      </c>
      <c r="Z26" s="6">
        <v>266560</v>
      </c>
      <c r="AA26" s="7"/>
      <c r="AB26" s="8">
        <v>54276.92</v>
      </c>
      <c r="AC26" s="5" t="s">
        <v>44</v>
      </c>
      <c r="AD26" s="5" t="s">
        <v>44</v>
      </c>
      <c r="AE26" s="5" t="s">
        <v>46</v>
      </c>
      <c r="AF26" s="5" t="s">
        <v>44</v>
      </c>
      <c r="AG26" s="9">
        <v>22</v>
      </c>
    </row>
    <row r="27" spans="1:33" ht="24" x14ac:dyDescent="0.35">
      <c r="A27" s="4" t="s">
        <v>198</v>
      </c>
      <c r="B27" s="4" t="s">
        <v>199</v>
      </c>
      <c r="C27" s="4" t="s">
        <v>114</v>
      </c>
      <c r="D27" s="4" t="s">
        <v>200</v>
      </c>
      <c r="E27" s="4" t="s">
        <v>201</v>
      </c>
      <c r="F27" s="4" t="s">
        <v>202</v>
      </c>
      <c r="G27" s="4" t="s">
        <v>203</v>
      </c>
      <c r="H27" s="5" t="s">
        <v>40</v>
      </c>
      <c r="I27" s="5" t="s">
        <v>85</v>
      </c>
      <c r="J27" s="5" t="s">
        <v>46</v>
      </c>
      <c r="K27" s="5">
        <v>65</v>
      </c>
      <c r="L27" s="5">
        <v>100</v>
      </c>
      <c r="M27" s="5">
        <f t="shared" si="0"/>
        <v>65</v>
      </c>
      <c r="N27" s="5">
        <f t="shared" si="1"/>
        <v>65</v>
      </c>
      <c r="O27" s="5">
        <f t="shared" si="2"/>
        <v>0</v>
      </c>
      <c r="P27" s="5" t="s">
        <v>40</v>
      </c>
      <c r="Q27" s="5" t="s">
        <v>44</v>
      </c>
      <c r="R27" s="5" t="s">
        <v>42</v>
      </c>
      <c r="S27" s="5" t="s">
        <v>43</v>
      </c>
      <c r="T27" s="5" t="s">
        <v>44</v>
      </c>
      <c r="U27" s="5" t="s">
        <v>204</v>
      </c>
      <c r="V27" s="5" t="s">
        <v>40</v>
      </c>
      <c r="W27" s="5" t="s">
        <v>40</v>
      </c>
      <c r="X27" s="5" t="s">
        <v>40</v>
      </c>
      <c r="Y27" s="5" t="s">
        <v>40</v>
      </c>
      <c r="Z27" s="8">
        <v>651500</v>
      </c>
      <c r="AA27" s="7"/>
      <c r="AB27" s="8">
        <v>69390.53</v>
      </c>
      <c r="AC27" s="5" t="s">
        <v>44</v>
      </c>
      <c r="AD27" s="5" t="s">
        <v>44</v>
      </c>
      <c r="AE27" s="5" t="s">
        <v>46</v>
      </c>
      <c r="AF27" s="5" t="s">
        <v>44</v>
      </c>
      <c r="AG27" s="9">
        <v>25</v>
      </c>
    </row>
    <row r="28" spans="1:33" ht="24" x14ac:dyDescent="0.35">
      <c r="A28" s="4" t="s">
        <v>205</v>
      </c>
      <c r="B28" s="4" t="s">
        <v>206</v>
      </c>
      <c r="C28" s="4" t="s">
        <v>207</v>
      </c>
      <c r="D28" s="4" t="s">
        <v>208</v>
      </c>
      <c r="E28" s="4" t="s">
        <v>182</v>
      </c>
      <c r="F28" s="4" t="s">
        <v>209</v>
      </c>
      <c r="G28" s="4" t="s">
        <v>184</v>
      </c>
      <c r="H28" s="5" t="s">
        <v>40</v>
      </c>
      <c r="I28" s="5" t="s">
        <v>41</v>
      </c>
      <c r="J28" s="5" t="s">
        <v>40</v>
      </c>
      <c r="K28" s="5">
        <v>96</v>
      </c>
      <c r="L28" s="5">
        <v>100</v>
      </c>
      <c r="M28" s="5">
        <f t="shared" si="0"/>
        <v>96</v>
      </c>
      <c r="N28" s="5">
        <f t="shared" si="1"/>
        <v>96</v>
      </c>
      <c r="O28" s="5">
        <f t="shared" si="2"/>
        <v>0</v>
      </c>
      <c r="P28" s="5" t="s">
        <v>40</v>
      </c>
      <c r="Q28" s="5" t="s">
        <v>44</v>
      </c>
      <c r="R28" s="5" t="s">
        <v>42</v>
      </c>
      <c r="S28" s="5" t="s">
        <v>43</v>
      </c>
      <c r="T28" s="5" t="s">
        <v>44</v>
      </c>
      <c r="U28" s="5" t="s">
        <v>210</v>
      </c>
      <c r="V28" s="5" t="s">
        <v>40</v>
      </c>
      <c r="W28" s="5" t="s">
        <v>44</v>
      </c>
      <c r="X28" s="5" t="s">
        <v>40</v>
      </c>
      <c r="Y28" s="5" t="s">
        <v>44</v>
      </c>
      <c r="Z28" s="6">
        <v>657124</v>
      </c>
      <c r="AA28" s="7"/>
      <c r="AB28" s="8">
        <v>47388.75</v>
      </c>
      <c r="AC28" s="5" t="s">
        <v>44</v>
      </c>
      <c r="AD28" s="5" t="s">
        <v>44</v>
      </c>
      <c r="AE28" s="5" t="s">
        <v>46</v>
      </c>
      <c r="AF28" s="5" t="s">
        <v>44</v>
      </c>
      <c r="AG28" s="9">
        <v>7</v>
      </c>
    </row>
    <row r="29" spans="1:33" ht="36" x14ac:dyDescent="0.35">
      <c r="A29" s="4" t="s">
        <v>211</v>
      </c>
      <c r="B29" s="4" t="s">
        <v>212</v>
      </c>
      <c r="C29" s="4" t="s">
        <v>213</v>
      </c>
      <c r="D29" s="4" t="s">
        <v>214</v>
      </c>
      <c r="E29" s="4" t="s">
        <v>145</v>
      </c>
      <c r="F29" s="4" t="s">
        <v>215</v>
      </c>
      <c r="G29" s="4" t="s">
        <v>147</v>
      </c>
      <c r="H29" s="5" t="s">
        <v>40</v>
      </c>
      <c r="I29" s="5" t="s">
        <v>85</v>
      </c>
      <c r="J29" s="5" t="s">
        <v>46</v>
      </c>
      <c r="K29" s="5">
        <v>108</v>
      </c>
      <c r="L29" s="5">
        <v>100</v>
      </c>
      <c r="M29" s="5">
        <f t="shared" si="0"/>
        <v>108</v>
      </c>
      <c r="N29" s="5">
        <f t="shared" si="1"/>
        <v>108</v>
      </c>
      <c r="O29" s="5">
        <f t="shared" si="2"/>
        <v>0</v>
      </c>
      <c r="P29" s="5" t="s">
        <v>44</v>
      </c>
      <c r="Q29" s="5" t="s">
        <v>40</v>
      </c>
      <c r="R29" s="5" t="s">
        <v>42</v>
      </c>
      <c r="S29" s="5" t="s">
        <v>43</v>
      </c>
      <c r="T29" s="5" t="s">
        <v>44</v>
      </c>
      <c r="U29" s="5" t="s">
        <v>74</v>
      </c>
      <c r="V29" s="5" t="s">
        <v>40</v>
      </c>
      <c r="W29" s="5" t="s">
        <v>40</v>
      </c>
      <c r="X29" s="5" t="s">
        <v>40</v>
      </c>
      <c r="Y29" s="5" t="s">
        <v>40</v>
      </c>
      <c r="Z29" s="6">
        <v>1060000</v>
      </c>
      <c r="AA29" s="7"/>
      <c r="AB29" s="8">
        <v>67948.72</v>
      </c>
      <c r="AC29" s="5" t="s">
        <v>44</v>
      </c>
      <c r="AD29" s="5" t="s">
        <v>44</v>
      </c>
      <c r="AE29" s="5" t="s">
        <v>46</v>
      </c>
      <c r="AF29" s="5" t="s">
        <v>44</v>
      </c>
      <c r="AG29" s="9">
        <v>17</v>
      </c>
    </row>
    <row r="30" spans="1:33" ht="24" x14ac:dyDescent="0.35">
      <c r="A30" s="4" t="s">
        <v>216</v>
      </c>
      <c r="B30" s="4" t="s">
        <v>217</v>
      </c>
      <c r="C30" s="4" t="s">
        <v>218</v>
      </c>
      <c r="D30" s="4" t="s">
        <v>219</v>
      </c>
      <c r="E30" s="4" t="s">
        <v>174</v>
      </c>
      <c r="F30" s="4" t="s">
        <v>220</v>
      </c>
      <c r="G30" s="4" t="s">
        <v>176</v>
      </c>
      <c r="H30" s="5" t="s">
        <v>40</v>
      </c>
      <c r="I30" s="5" t="s">
        <v>41</v>
      </c>
      <c r="J30" s="5" t="s">
        <v>40</v>
      </c>
      <c r="K30" s="5">
        <v>48</v>
      </c>
      <c r="L30" s="5">
        <v>100</v>
      </c>
      <c r="M30" s="5">
        <f t="shared" si="0"/>
        <v>48</v>
      </c>
      <c r="N30" s="5">
        <f t="shared" si="1"/>
        <v>48</v>
      </c>
      <c r="O30" s="5">
        <f t="shared" si="2"/>
        <v>0</v>
      </c>
      <c r="P30" s="5" t="s">
        <v>44</v>
      </c>
      <c r="Q30" s="5" t="s">
        <v>40</v>
      </c>
      <c r="R30" s="5" t="s">
        <v>42</v>
      </c>
      <c r="S30" s="5" t="s">
        <v>43</v>
      </c>
      <c r="T30" s="5" t="s">
        <v>44</v>
      </c>
      <c r="U30" s="5" t="s">
        <v>221</v>
      </c>
      <c r="V30" s="5" t="s">
        <v>40</v>
      </c>
      <c r="W30" s="5" t="s">
        <v>44</v>
      </c>
      <c r="X30" s="5" t="s">
        <v>40</v>
      </c>
      <c r="Y30" s="5" t="s">
        <v>44</v>
      </c>
      <c r="Z30" s="6">
        <v>340520</v>
      </c>
      <c r="AA30" s="7"/>
      <c r="AB30" s="8">
        <v>49113.46</v>
      </c>
      <c r="AC30" s="5" t="s">
        <v>44</v>
      </c>
      <c r="AD30" s="5" t="s">
        <v>44</v>
      </c>
      <c r="AE30" s="5" t="s">
        <v>46</v>
      </c>
      <c r="AF30" s="5" t="s">
        <v>44</v>
      </c>
      <c r="AG30" s="9">
        <v>27</v>
      </c>
    </row>
    <row r="31" spans="1:33" ht="384" x14ac:dyDescent="0.35">
      <c r="A31" s="4" t="s">
        <v>222</v>
      </c>
      <c r="B31" s="4" t="s">
        <v>223</v>
      </c>
      <c r="C31" s="4" t="s">
        <v>114</v>
      </c>
      <c r="D31" s="4" t="s">
        <v>224</v>
      </c>
      <c r="E31" s="4" t="s">
        <v>225</v>
      </c>
      <c r="F31" s="4" t="s">
        <v>226</v>
      </c>
      <c r="G31" s="4" t="s">
        <v>227</v>
      </c>
      <c r="H31" s="5" t="s">
        <v>40</v>
      </c>
      <c r="I31" s="5" t="s">
        <v>85</v>
      </c>
      <c r="J31" s="5" t="s">
        <v>46</v>
      </c>
      <c r="K31" s="5">
        <v>107</v>
      </c>
      <c r="L31" s="5">
        <v>100</v>
      </c>
      <c r="M31" s="5">
        <f t="shared" si="0"/>
        <v>107</v>
      </c>
      <c r="N31" s="5">
        <f t="shared" si="1"/>
        <v>107</v>
      </c>
      <c r="O31" s="5">
        <f t="shared" si="2"/>
        <v>0</v>
      </c>
      <c r="P31" s="5" t="s">
        <v>40</v>
      </c>
      <c r="Q31" s="5" t="s">
        <v>44</v>
      </c>
      <c r="R31" s="5" t="s">
        <v>63</v>
      </c>
      <c r="S31" s="5" t="s">
        <v>191</v>
      </c>
      <c r="T31" s="5" t="s">
        <v>44</v>
      </c>
      <c r="U31" s="5" t="s">
        <v>228</v>
      </c>
      <c r="V31" s="5" t="s">
        <v>44</v>
      </c>
      <c r="W31" s="5" t="s">
        <v>40</v>
      </c>
      <c r="X31" s="5" t="s">
        <v>40</v>
      </c>
      <c r="Y31" s="5" t="s">
        <v>40</v>
      </c>
      <c r="Z31" s="8">
        <v>1200000</v>
      </c>
      <c r="AA31" s="7"/>
      <c r="AB31" s="8">
        <v>77641.98</v>
      </c>
      <c r="AC31" s="5" t="s">
        <v>44</v>
      </c>
      <c r="AD31" s="5" t="s">
        <v>44</v>
      </c>
      <c r="AE31" s="5" t="s">
        <v>46</v>
      </c>
      <c r="AF31" s="5" t="s">
        <v>44</v>
      </c>
      <c r="AG31" s="9">
        <v>9</v>
      </c>
    </row>
  </sheetData>
  <mergeCells count="2">
    <mergeCell ref="C1:S1"/>
    <mergeCell ref="C2:M2"/>
  </mergeCells>
  <pageMargins left="0.7" right="0.7" top="1" bottom="0.75" header="0.25" footer="0.3"/>
  <pageSetup paperSize="5" scale="98" pageOrder="overThenDown" orientation="landscape" horizontalDpi="4294967293" verticalDpi="4294967293" r:id="rId1"/>
  <headerFooter>
    <oddHeader>&amp;CRFA 2015-104 Preservation
Application Submitted Report
(Subject to further verification and review)&amp;R6-23-15</oddHeader>
    <oddFooter>&amp;CPage &amp;P of &amp;N</oddFooter>
  </headerFooter>
  <colBreaks count="1" manualBreakCount="1">
    <brk id="12"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2015-06-29T21:09:40Z</cp:lastPrinted>
  <dcterms:created xsi:type="dcterms:W3CDTF">2015-06-29T21:03:35Z</dcterms:created>
  <dcterms:modified xsi:type="dcterms:W3CDTF">2015-07-17T17:00:56Z</dcterms:modified>
</cp:coreProperties>
</file>