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defaultThemeVersion="166925"/>
  <mc:AlternateContent xmlns:mc="http://schemas.openxmlformats.org/markup-compatibility/2006">
    <mc:Choice Requires="x15">
      <x15ac:absPath xmlns:x15ac="http://schemas.microsoft.com/office/spreadsheetml/2010/11/ac" url="https://intranet.floridahousing.org/sites/MF/allocations/Combined Cycle/2018 Rules and RFAs/2018 Geographic RFAs workshop/"/>
    </mc:Choice>
  </mc:AlternateContent>
  <xr:revisionPtr revIDLastSave="0" documentId="8_{C13D4C5A-622F-407D-84EA-95FFE55ABFD1}" xr6:coauthVersionLast="31" xr6:coauthVersionMax="31" xr10:uidLastSave="{00000000-0000-0000-0000-000000000000}"/>
  <bookViews>
    <workbookView xWindow="0" yWindow="0" windowWidth="22140" windowHeight="10380" xr2:uid="{00000000-000D-0000-FFFF-FFFF00000000}"/>
  </bookViews>
  <sheets>
    <sheet name="IncomeAvg" sheetId="1" r:id="rId1"/>
  </sheets>
  <definedNames>
    <definedName name="_xlnm.Print_Area" localSheetId="0">IncomeAvg!$A$1:$V$27</definedName>
  </definedNames>
  <calcPr calcId="1790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S9" i="1" l="1"/>
  <c r="M9" i="1"/>
  <c r="G9" i="1"/>
  <c r="Q22" i="1" l="1"/>
  <c r="K22" i="1"/>
  <c r="E22" i="1"/>
  <c r="B22" i="1"/>
  <c r="V25" i="1"/>
  <c r="U25" i="1"/>
  <c r="T25" i="1"/>
  <c r="P25" i="1"/>
  <c r="O25" i="1"/>
  <c r="N25" i="1"/>
  <c r="V26" i="1"/>
  <c r="U26" i="1"/>
  <c r="T26" i="1"/>
  <c r="P26" i="1"/>
  <c r="O26" i="1"/>
  <c r="N26" i="1"/>
  <c r="J26" i="1"/>
  <c r="I26" i="1"/>
  <c r="H26" i="1"/>
  <c r="K24" i="1" l="1"/>
  <c r="L19" i="1" s="1"/>
  <c r="Q24" i="1"/>
  <c r="R21" i="1" s="1"/>
  <c r="V27" i="1"/>
  <c r="J25" i="1"/>
  <c r="J27" i="1" s="1"/>
  <c r="I25" i="1"/>
  <c r="I27" i="1" s="1"/>
  <c r="H25" i="1"/>
  <c r="H27" i="1" s="1"/>
  <c r="P27" i="1"/>
  <c r="O27" i="1"/>
  <c r="E25" i="1"/>
  <c r="B25" i="1"/>
  <c r="B24" i="1"/>
  <c r="D4" i="1"/>
  <c r="L14" i="1" l="1"/>
  <c r="L10" i="1"/>
  <c r="L18" i="1"/>
  <c r="R13" i="1"/>
  <c r="L12" i="1"/>
  <c r="L20" i="1"/>
  <c r="L16" i="1"/>
  <c r="R10" i="1"/>
  <c r="R15" i="1"/>
  <c r="R11" i="1"/>
  <c r="R19" i="1"/>
  <c r="R9" i="1"/>
  <c r="R14" i="1"/>
  <c r="L9" i="1"/>
  <c r="L13" i="1"/>
  <c r="L17" i="1"/>
  <c r="L21" i="1"/>
  <c r="R12" i="1"/>
  <c r="R18" i="1"/>
  <c r="L11" i="1"/>
  <c r="L15" i="1"/>
  <c r="R16" i="1"/>
  <c r="R20" i="1"/>
  <c r="R17" i="1"/>
  <c r="E27" i="1"/>
  <c r="Q25" i="1"/>
  <c r="Q27" i="1" s="1"/>
  <c r="T27" i="1"/>
  <c r="U27" i="1"/>
  <c r="L22" i="1"/>
  <c r="K25" i="1"/>
  <c r="K27" i="1" s="1"/>
  <c r="E24" i="1"/>
  <c r="C10" i="1"/>
  <c r="C15" i="1"/>
  <c r="C12" i="1"/>
  <c r="C13" i="1"/>
  <c r="C21" i="1"/>
  <c r="C9" i="1"/>
  <c r="C14" i="1"/>
  <c r="C18" i="1"/>
  <c r="C22" i="1"/>
  <c r="C19" i="1"/>
  <c r="C11" i="1"/>
  <c r="C16" i="1"/>
  <c r="C20" i="1"/>
  <c r="C17" i="1"/>
  <c r="D9" i="1" l="1"/>
  <c r="L24" i="1"/>
  <c r="F22" i="1"/>
  <c r="F21" i="1"/>
  <c r="F17" i="1"/>
  <c r="F13" i="1"/>
  <c r="F9" i="1"/>
  <c r="F20" i="1"/>
  <c r="F16" i="1"/>
  <c r="F12" i="1"/>
  <c r="F19" i="1"/>
  <c r="F15" i="1"/>
  <c r="F11" i="1"/>
  <c r="F18" i="1"/>
  <c r="F14" i="1"/>
  <c r="F10" i="1"/>
  <c r="R22" i="1"/>
  <c r="R24" i="1" s="1"/>
  <c r="N27" i="1"/>
  <c r="C24" i="1"/>
  <c r="F24" i="1" l="1"/>
</calcChain>
</file>

<file path=xl/sharedStrings.xml><?xml version="1.0" encoding="utf-8"?>
<sst xmlns="http://schemas.openxmlformats.org/spreadsheetml/2006/main" count="44" uniqueCount="24">
  <si>
    <t>Total Units</t>
  </si>
  <si>
    <t>Overall Set-Aside Commitment</t>
  </si>
  <si>
    <t>AMI
Set-Aside</t>
  </si>
  <si>
    <t>Mkt</t>
  </si>
  <si>
    <t>TOTAL</t>
  </si>
  <si>
    <t>Total Set-Aside Units</t>
  </si>
  <si>
    <t># of Units</t>
  </si>
  <si>
    <t>% of Units</t>
  </si>
  <si>
    <t>Original Commitment</t>
  </si>
  <si>
    <t>Proposed Commitment I</t>
  </si>
  <si>
    <t>Avg AMI</t>
  </si>
  <si>
    <t>Loss of Unit(s)</t>
  </si>
  <si>
    <t>What-If Scenarios for Proposal I</t>
  </si>
  <si>
    <t>Proposed Commitment II</t>
  </si>
  <si>
    <t>What-If Scenarios for Proposal II</t>
  </si>
  <si>
    <t>Proposed Commitment III</t>
  </si>
  <si>
    <t>What-If Scenarios for Proposal III</t>
  </si>
  <si>
    <t>Maximum AMI Hurdle</t>
  </si>
  <si>
    <t>IRS</t>
  </si>
  <si>
    <t>App</t>
  </si>
  <si>
    <t>{select}</t>
  </si>
  <si>
    <t>Comparison of Proposed to AMI Hurdle</t>
  </si>
  <si>
    <t>Applicable Fraction</t>
  </si>
  <si>
    <t>Enter the appropriate data in cells D2 and D3 related to the originally funded application, then enter the # of units in column B (rows 9 through 21) related to the original set-aside commitment from the Application. The calculated Applicable Fraction will compare the inputs to the Overall Set-Aside Commitment in cell D3.  Then enter the proposed Income Averaging unit mix in columns E, K and/or Q.  ELI units in column B must be entered as 30% AMI units in the Income Averaging scenarios.  The new Average AMI is presented in cells E25, K25 and Q35 and will be compared to either the original application (if "App" is selected in row 26) or the IRS maximum (if "IRS" is selected in row 26).  The columns labeled "What-If Scenarios" for each proposed scenario will check how the loss of certain HC units will affect compliance of the average AMI of the remaining compliant HC units against the IRS maximum of 60%.  To use this feature, simply enter the number of HC units to be lost for each AMI tier.  This template offers the examination of three scenarios.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</si>
</sst>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0%"/>
  </numFmts>
  <fonts count="4" x14ac:knownFonts="1">
    <font>
      <sz val="11"/>
      <color theme="1"/>
      <name val="Calibri"/>
      <family val="2"/>
      <scheme val="minor"/>
    </font>
    <font>
      <sz val="11"/>
      <color theme="1"/>
      <name val="Calibri"/>
      <family val="2"/>
      <scheme val="minor"/>
    </font>
    <font>
      <sz val="11"/>
      <color rgb="FF0000CC"/>
      <name val="Calibri"/>
      <family val="2"/>
      <scheme val="minor"/>
    </font>
    <font>
      <sz val="11"/>
      <name val="Calibri"/>
      <family val="2"/>
      <scheme val="minor"/>
    </font>
  </fonts>
  <fills count="7">
    <fill>
      <patternFill patternType="none"/>
    </fill>
    <fill>
      <patternFill patternType="gray125"/>
    </fill>
    <fill>
      <patternFill patternType="lightUp">
        <fgColor theme="0" tint="-0.34998626667073579"/>
        <bgColor indexed="65"/>
      </patternFill>
    </fill>
    <fill>
      <patternFill patternType="solid">
        <fgColor rgb="FFCCECFF"/>
        <bgColor indexed="64"/>
      </patternFill>
    </fill>
    <fill>
      <patternFill patternType="solid">
        <fgColor rgb="FFD5FFEE"/>
        <bgColor indexed="64"/>
      </patternFill>
    </fill>
    <fill>
      <patternFill patternType="solid">
        <fgColor rgb="FFC9BBF7"/>
        <bgColor indexed="64"/>
      </patternFill>
    </fill>
    <fill>
      <patternFill patternType="solid">
        <fgColor rgb="FFFFFFBE"/>
        <bgColor indexed="64"/>
      </patternFill>
    </fill>
  </fills>
  <borders count="34">
    <border>
      <left/>
      <right/>
      <top/>
      <bottom/>
      <diagonal/>
    </border>
    <border>
      <left/>
      <right/>
      <top/>
      <bottom style="thin">
        <color indexed="64"/>
      </bottom>
      <diagonal/>
    </border>
    <border>
      <left/>
      <right/>
      <top/>
      <bottom style="thin">
        <color rgb="FF0000CC"/>
      </bottom>
      <diagonal/>
    </border>
    <border>
      <left/>
      <right/>
      <top style="thin">
        <color rgb="FF0000CC"/>
      </top>
      <bottom style="thin">
        <color rgb="FF0000CC"/>
      </bottom>
      <diagonal/>
    </border>
    <border>
      <left/>
      <right/>
      <top style="thin">
        <color rgb="FF0000CC"/>
      </top>
      <bottom style="thin">
        <color indexed="64"/>
      </bottom>
      <diagonal/>
    </border>
    <border>
      <left/>
      <right/>
      <top style="thin">
        <color auto="1"/>
      </top>
      <bottom style="thin">
        <color auto="1"/>
      </bottom>
      <diagonal/>
    </border>
    <border>
      <left/>
      <right/>
      <top/>
      <bottom style="medium">
        <color indexed="64"/>
      </bottom>
      <diagonal/>
    </border>
    <border>
      <left style="medium">
        <color auto="1"/>
      </left>
      <right/>
      <top/>
      <bottom style="thin">
        <color indexed="64"/>
      </bottom>
      <diagonal/>
    </border>
    <border>
      <left/>
      <right style="medium">
        <color auto="1"/>
      </right>
      <top/>
      <bottom style="thin">
        <color indexed="64"/>
      </bottom>
      <diagonal/>
    </border>
    <border>
      <left style="medium">
        <color auto="1"/>
      </left>
      <right/>
      <top/>
      <bottom style="medium">
        <color indexed="64"/>
      </bottom>
      <diagonal/>
    </border>
    <border>
      <left/>
      <right style="medium">
        <color auto="1"/>
      </right>
      <top/>
      <bottom style="medium">
        <color indexed="64"/>
      </bottom>
      <diagonal/>
    </border>
    <border>
      <left style="medium">
        <color auto="1"/>
      </left>
      <right/>
      <top/>
      <bottom/>
      <diagonal/>
    </border>
    <border>
      <left/>
      <right style="medium">
        <color auto="1"/>
      </right>
      <top/>
      <bottom/>
      <diagonal/>
    </border>
    <border>
      <left style="medium">
        <color auto="1"/>
      </left>
      <right/>
      <top/>
      <bottom style="thin">
        <color rgb="FF0000CC"/>
      </bottom>
      <diagonal/>
    </border>
    <border>
      <left/>
      <right style="medium">
        <color auto="1"/>
      </right>
      <top/>
      <bottom style="thin">
        <color rgb="FF0000CC"/>
      </bottom>
      <diagonal/>
    </border>
    <border>
      <left style="medium">
        <color auto="1"/>
      </left>
      <right/>
      <top style="thin">
        <color rgb="FF0000CC"/>
      </top>
      <bottom style="thin">
        <color indexed="64"/>
      </bottom>
      <diagonal/>
    </border>
    <border>
      <left/>
      <right style="medium">
        <color auto="1"/>
      </right>
      <top style="thin">
        <color rgb="FF0000CC"/>
      </top>
      <bottom style="thin">
        <color indexed="64"/>
      </bottom>
      <diagonal/>
    </border>
    <border>
      <left style="medium">
        <color auto="1"/>
      </left>
      <right/>
      <top style="thin">
        <color rgb="FF0000CC"/>
      </top>
      <bottom style="thin">
        <color rgb="FF0000CC"/>
      </bottom>
      <diagonal/>
    </border>
    <border>
      <left/>
      <right style="medium">
        <color auto="1"/>
      </right>
      <top style="thin">
        <color rgb="FF0000CC"/>
      </top>
      <bottom style="thin">
        <color rgb="FF0000CC"/>
      </bottom>
      <diagonal/>
    </border>
    <border>
      <left style="thin">
        <color indexed="64"/>
      </left>
      <right/>
      <top/>
      <bottom/>
      <diagonal/>
    </border>
    <border>
      <left style="thin">
        <color indexed="64"/>
      </left>
      <right/>
      <top style="double">
        <color indexed="64"/>
      </top>
      <bottom style="medium">
        <color indexed="64"/>
      </bottom>
      <diagonal/>
    </border>
    <border>
      <left style="medium">
        <color auto="1"/>
      </left>
      <right/>
      <top style="double">
        <color auto="1"/>
      </top>
      <bottom style="medium">
        <color auto="1"/>
      </bottom>
      <diagonal/>
    </border>
    <border>
      <left/>
      <right/>
      <top style="double">
        <color auto="1"/>
      </top>
      <bottom style="medium">
        <color auto="1"/>
      </bottom>
      <diagonal/>
    </border>
    <border>
      <left/>
      <right style="medium">
        <color auto="1"/>
      </right>
      <top style="thin">
        <color auto="1"/>
      </top>
      <bottom style="thin">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auto="1"/>
      </right>
      <top style="medium">
        <color indexed="64"/>
      </top>
      <bottom style="thin">
        <color indexed="64"/>
      </bottom>
      <diagonal/>
    </border>
    <border>
      <left style="thin">
        <color indexed="64"/>
      </left>
      <right/>
      <top/>
      <bottom style="medium">
        <color indexed="64"/>
      </bottom>
      <diagonal/>
    </border>
    <border>
      <left style="thin">
        <color indexed="64"/>
      </left>
      <right/>
      <top/>
      <bottom style="thin">
        <color rgb="FF0000CC"/>
      </bottom>
      <diagonal/>
    </border>
    <border>
      <left style="thin">
        <color indexed="64"/>
      </left>
      <right/>
      <top style="thin">
        <color rgb="FF0000CC"/>
      </top>
      <bottom style="thin">
        <color indexed="64"/>
      </bottom>
      <diagonal/>
    </border>
    <border>
      <left style="thin">
        <color indexed="64"/>
      </left>
      <right/>
      <top style="thin">
        <color rgb="FF0000CC"/>
      </top>
      <bottom style="thin">
        <color rgb="FF0000CC"/>
      </bottom>
      <diagonal/>
    </border>
  </borders>
  <cellStyleXfs count="2">
    <xf numFmtId="0" fontId="0" fillId="0" borderId="0"/>
    <xf numFmtId="9" fontId="1" fillId="0" borderId="0" applyFont="0" applyFill="0" applyBorder="0" applyAlignment="0" applyProtection="0"/>
  </cellStyleXfs>
  <cellXfs count="83">
    <xf numFmtId="0" fontId="0" fillId="0" borderId="0" xfId="0"/>
    <xf numFmtId="0" fontId="0" fillId="0" borderId="0" xfId="0" applyAlignment="1">
      <alignment horizontal="right" vertical="center"/>
    </xf>
    <xf numFmtId="0" fontId="0" fillId="0" borderId="0" xfId="0" applyAlignment="1">
      <alignment vertical="center"/>
    </xf>
    <xf numFmtId="0" fontId="0" fillId="0" borderId="0" xfId="0" applyAlignment="1">
      <alignment horizontal="center" vertical="center"/>
    </xf>
    <xf numFmtId="9" fontId="0" fillId="0" borderId="0" xfId="1" applyFont="1" applyAlignment="1">
      <alignment horizontal="center" vertical="center"/>
    </xf>
    <xf numFmtId="38" fontId="0" fillId="0" borderId="4" xfId="0" applyNumberFormat="1" applyBorder="1" applyAlignment="1">
      <alignment horizontal="center" vertical="center"/>
    </xf>
    <xf numFmtId="0" fontId="0" fillId="0" borderId="0" xfId="0" applyAlignment="1">
      <alignment horizontal="center" wrapText="1"/>
    </xf>
    <xf numFmtId="164" fontId="0" fillId="0" borderId="1" xfId="1" applyNumberFormat="1" applyFont="1" applyBorder="1" applyAlignment="1">
      <alignment horizontal="center" vertical="center"/>
    </xf>
    <xf numFmtId="164" fontId="0" fillId="0" borderId="5" xfId="1" applyNumberFormat="1" applyFont="1" applyBorder="1" applyAlignment="1">
      <alignment horizontal="center" vertical="center"/>
    </xf>
    <xf numFmtId="0" fontId="0" fillId="0" borderId="0" xfId="0" applyBorder="1" applyAlignment="1">
      <alignment horizontal="center" wrapText="1"/>
    </xf>
    <xf numFmtId="0" fontId="0" fillId="0" borderId="6" xfId="0" applyBorder="1" applyAlignment="1">
      <alignment horizontal="center" wrapText="1"/>
    </xf>
    <xf numFmtId="165" fontId="0" fillId="0" borderId="0" xfId="1" applyNumberFormat="1" applyFont="1" applyAlignment="1">
      <alignment vertical="center"/>
    </xf>
    <xf numFmtId="38" fontId="3" fillId="2" borderId="4" xfId="0" applyNumberFormat="1" applyFont="1" applyFill="1" applyBorder="1" applyAlignment="1">
      <alignment horizontal="center" vertical="center"/>
    </xf>
    <xf numFmtId="0" fontId="0" fillId="0" borderId="9" xfId="0" applyBorder="1" applyAlignment="1">
      <alignment horizontal="center" wrapText="1"/>
    </xf>
    <xf numFmtId="0" fontId="0" fillId="0" borderId="10" xfId="0" applyBorder="1" applyAlignment="1">
      <alignment horizontal="center" wrapText="1"/>
    </xf>
    <xf numFmtId="0" fontId="0" fillId="0" borderId="11" xfId="0" applyBorder="1" applyAlignment="1">
      <alignment horizontal="center" wrapText="1"/>
    </xf>
    <xf numFmtId="0" fontId="0" fillId="0" borderId="12" xfId="0" applyBorder="1" applyAlignment="1">
      <alignment horizontal="center" wrapText="1"/>
    </xf>
    <xf numFmtId="38" fontId="3" fillId="2" borderId="15" xfId="0" applyNumberFormat="1" applyFont="1" applyFill="1" applyBorder="1" applyAlignment="1">
      <alignment horizontal="center" vertical="center"/>
    </xf>
    <xf numFmtId="38" fontId="3" fillId="2" borderId="16" xfId="0" applyNumberFormat="1" applyFont="1" applyFill="1" applyBorder="1" applyAlignment="1">
      <alignment horizontal="center" vertical="center"/>
    </xf>
    <xf numFmtId="0" fontId="0" fillId="0" borderId="11" xfId="0" applyBorder="1" applyAlignment="1">
      <alignment vertical="center"/>
    </xf>
    <xf numFmtId="0" fontId="0" fillId="0" borderId="0" xfId="0" applyBorder="1" applyAlignment="1">
      <alignment vertical="center"/>
    </xf>
    <xf numFmtId="0" fontId="0" fillId="0" borderId="12" xfId="0" applyBorder="1" applyAlignment="1">
      <alignment vertical="center"/>
    </xf>
    <xf numFmtId="164" fontId="0" fillId="0" borderId="0" xfId="0" applyNumberFormat="1" applyBorder="1" applyAlignment="1">
      <alignment horizontal="center" vertical="center"/>
    </xf>
    <xf numFmtId="165" fontId="0" fillId="0" borderId="11" xfId="1" applyNumberFormat="1" applyFont="1" applyBorder="1" applyAlignment="1">
      <alignment vertical="center"/>
    </xf>
    <xf numFmtId="165" fontId="0" fillId="0" borderId="0" xfId="1" applyNumberFormat="1" applyFont="1" applyBorder="1" applyAlignment="1">
      <alignment horizontal="center" vertical="center"/>
    </xf>
    <xf numFmtId="165" fontId="0" fillId="0" borderId="12" xfId="1" applyNumberFormat="1" applyFont="1" applyBorder="1" applyAlignment="1">
      <alignment horizontal="center" vertical="center"/>
    </xf>
    <xf numFmtId="0" fontId="0" fillId="0" borderId="11" xfId="0" applyBorder="1" applyAlignment="1">
      <alignment horizontal="center" vertical="center"/>
    </xf>
    <xf numFmtId="0" fontId="0" fillId="0" borderId="0" xfId="0" applyBorder="1" applyAlignment="1">
      <alignment horizontal="center" vertical="center"/>
    </xf>
    <xf numFmtId="0" fontId="0" fillId="0" borderId="12" xfId="0" applyBorder="1" applyAlignment="1">
      <alignment horizontal="center" vertical="center"/>
    </xf>
    <xf numFmtId="0" fontId="0" fillId="0" borderId="0" xfId="0" applyAlignment="1">
      <alignment horizontal="left" vertical="center"/>
    </xf>
    <xf numFmtId="10" fontId="0" fillId="0" borderId="0" xfId="1" applyNumberFormat="1" applyFont="1" applyBorder="1" applyAlignment="1">
      <alignment horizontal="center" vertical="center"/>
    </xf>
    <xf numFmtId="10" fontId="0" fillId="0" borderId="12" xfId="1" applyNumberFormat="1" applyFont="1" applyBorder="1" applyAlignment="1">
      <alignment horizontal="center" vertical="center"/>
    </xf>
    <xf numFmtId="38" fontId="0" fillId="0" borderId="20" xfId="0" applyNumberFormat="1" applyBorder="1" applyAlignment="1">
      <alignment horizontal="center" vertical="center"/>
    </xf>
    <xf numFmtId="38" fontId="0" fillId="0" borderId="21" xfId="0" applyNumberFormat="1" applyBorder="1" applyAlignment="1">
      <alignment horizontal="center" vertical="center"/>
    </xf>
    <xf numFmtId="164" fontId="0" fillId="0" borderId="22" xfId="0" applyNumberFormat="1" applyBorder="1" applyAlignment="1">
      <alignment horizontal="center" vertical="center"/>
    </xf>
    <xf numFmtId="38" fontId="3" fillId="0" borderId="17" xfId="0" applyNumberFormat="1" applyFont="1" applyFill="1" applyBorder="1" applyAlignment="1">
      <alignment horizontal="center" vertical="center"/>
    </xf>
    <xf numFmtId="38" fontId="3" fillId="0" borderId="3" xfId="0" applyNumberFormat="1" applyFont="1" applyFill="1" applyBorder="1" applyAlignment="1">
      <alignment horizontal="center" vertical="center"/>
    </xf>
    <xf numFmtId="164" fontId="0" fillId="2" borderId="23" xfId="1" applyNumberFormat="1" applyFont="1" applyFill="1" applyBorder="1" applyAlignment="1">
      <alignment horizontal="center" vertical="center"/>
    </xf>
    <xf numFmtId="164" fontId="0" fillId="2" borderId="5" xfId="1" applyNumberFormat="1" applyFont="1" applyFill="1" applyBorder="1" applyAlignment="1">
      <alignment horizontal="center" vertical="center"/>
    </xf>
    <xf numFmtId="0" fontId="0" fillId="0" borderId="30" xfId="0" applyBorder="1" applyAlignment="1">
      <alignment horizontal="center" wrapText="1"/>
    </xf>
    <xf numFmtId="0" fontId="0" fillId="0" borderId="19" xfId="0" applyBorder="1" applyAlignment="1">
      <alignment horizontal="center" wrapText="1"/>
    </xf>
    <xf numFmtId="38" fontId="3" fillId="2" borderId="32" xfId="0" applyNumberFormat="1" applyFont="1" applyFill="1" applyBorder="1" applyAlignment="1">
      <alignment horizontal="center" vertical="center"/>
    </xf>
    <xf numFmtId="0" fontId="0" fillId="0" borderId="19" xfId="0" applyBorder="1" applyAlignment="1">
      <alignment vertical="center"/>
    </xf>
    <xf numFmtId="10" fontId="0" fillId="0" borderId="19" xfId="1" applyNumberFormat="1" applyFont="1" applyBorder="1" applyAlignment="1">
      <alignment horizontal="center" vertical="center"/>
    </xf>
    <xf numFmtId="165" fontId="0" fillId="0" borderId="19" xfId="1" applyNumberFormat="1" applyFont="1" applyBorder="1" applyAlignment="1">
      <alignment horizontal="center" vertical="center"/>
    </xf>
    <xf numFmtId="0" fontId="0" fillId="0" borderId="19" xfId="0" applyBorder="1" applyAlignment="1">
      <alignment horizontal="center" vertical="center"/>
    </xf>
    <xf numFmtId="38" fontId="2" fillId="6" borderId="2" xfId="0" applyNumberFormat="1" applyFont="1" applyFill="1" applyBorder="1" applyAlignment="1" applyProtection="1">
      <alignment horizontal="center" vertical="center"/>
      <protection locked="0"/>
    </xf>
    <xf numFmtId="9" fontId="2" fillId="6" borderId="3" xfId="1" applyFont="1" applyFill="1" applyBorder="1" applyAlignment="1" applyProtection="1">
      <alignment horizontal="center" vertical="center"/>
      <protection locked="0"/>
    </xf>
    <xf numFmtId="38" fontId="2" fillId="6" borderId="3" xfId="0" applyNumberFormat="1" applyFont="1" applyFill="1" applyBorder="1" applyAlignment="1" applyProtection="1">
      <alignment horizontal="center" vertical="center"/>
      <protection locked="0"/>
    </xf>
    <xf numFmtId="38" fontId="2" fillId="6" borderId="13" xfId="0" applyNumberFormat="1" applyFont="1" applyFill="1" applyBorder="1" applyAlignment="1" applyProtection="1">
      <alignment horizontal="center" vertical="center"/>
      <protection locked="0"/>
    </xf>
    <xf numFmtId="38" fontId="2" fillId="6" borderId="17" xfId="0" applyNumberFormat="1" applyFont="1" applyFill="1" applyBorder="1" applyAlignment="1" applyProtection="1">
      <alignment horizontal="center" vertical="center"/>
      <protection locked="0"/>
    </xf>
    <xf numFmtId="38" fontId="2" fillId="6" borderId="31" xfId="0" applyNumberFormat="1" applyFont="1" applyFill="1" applyBorder="1" applyAlignment="1" applyProtection="1">
      <alignment horizontal="center" vertical="center"/>
      <protection locked="0"/>
    </xf>
    <xf numFmtId="38" fontId="2" fillId="6" borderId="14" xfId="0" applyNumberFormat="1" applyFont="1" applyFill="1" applyBorder="1" applyAlignment="1" applyProtection="1">
      <alignment horizontal="center" vertical="center"/>
      <protection locked="0"/>
    </xf>
    <xf numFmtId="38" fontId="2" fillId="6" borderId="33" xfId="0" applyNumberFormat="1" applyFont="1" applyFill="1" applyBorder="1" applyAlignment="1" applyProtection="1">
      <alignment horizontal="center" vertical="center"/>
      <protection locked="0"/>
    </xf>
    <xf numFmtId="38" fontId="2" fillId="6" borderId="18" xfId="0" applyNumberFormat="1" applyFont="1" applyFill="1" applyBorder="1" applyAlignment="1" applyProtection="1">
      <alignment horizontal="center" vertical="center"/>
      <protection locked="0"/>
    </xf>
    <xf numFmtId="10" fontId="0" fillId="0" borderId="12" xfId="1" applyNumberFormat="1" applyFont="1" applyBorder="1" applyAlignment="1">
      <alignment horizontal="center" vertical="center"/>
    </xf>
    <xf numFmtId="10" fontId="0" fillId="0" borderId="8" xfId="1" applyNumberFormat="1" applyFont="1" applyBorder="1" applyAlignment="1">
      <alignment horizontal="center" vertical="center"/>
    </xf>
    <xf numFmtId="0" fontId="0" fillId="0" borderId="24" xfId="0" applyFont="1" applyBorder="1" applyAlignment="1">
      <alignment horizontal="left" vertical="top" wrapText="1"/>
    </xf>
    <xf numFmtId="0" fontId="0" fillId="0" borderId="25" xfId="0" applyFont="1" applyBorder="1" applyAlignment="1">
      <alignment horizontal="left" vertical="top" wrapText="1"/>
    </xf>
    <xf numFmtId="0" fontId="0" fillId="0" borderId="26" xfId="0" applyFont="1" applyBorder="1" applyAlignment="1">
      <alignment horizontal="left" vertical="top" wrapText="1"/>
    </xf>
    <xf numFmtId="0" fontId="0" fillId="0" borderId="11" xfId="0" applyFont="1" applyBorder="1" applyAlignment="1">
      <alignment horizontal="left" vertical="top" wrapText="1"/>
    </xf>
    <xf numFmtId="0" fontId="0" fillId="0" borderId="0" xfId="0" applyFont="1" applyBorder="1" applyAlignment="1">
      <alignment horizontal="left" vertical="top" wrapText="1"/>
    </xf>
    <xf numFmtId="0" fontId="0" fillId="0" borderId="12" xfId="0" applyFont="1" applyBorder="1" applyAlignment="1">
      <alignment horizontal="left" vertical="top" wrapText="1"/>
    </xf>
    <xf numFmtId="0" fontId="0" fillId="0" borderId="9" xfId="0" applyFont="1" applyBorder="1" applyAlignment="1">
      <alignment horizontal="left" vertical="top" wrapText="1"/>
    </xf>
    <xf numFmtId="0" fontId="0" fillId="0" borderId="6" xfId="0" applyFont="1" applyBorder="1" applyAlignment="1">
      <alignment horizontal="left" vertical="top" wrapText="1"/>
    </xf>
    <xf numFmtId="0" fontId="0" fillId="0" borderId="10" xfId="0" applyFont="1" applyBorder="1" applyAlignment="1">
      <alignment horizontal="left" vertical="top" wrapText="1"/>
    </xf>
    <xf numFmtId="0" fontId="0" fillId="4" borderId="27" xfId="0" applyFill="1" applyBorder="1" applyAlignment="1">
      <alignment horizontal="center" vertical="center" wrapText="1"/>
    </xf>
    <xf numFmtId="0" fontId="0" fillId="4" borderId="28" xfId="0" applyFill="1" applyBorder="1" applyAlignment="1">
      <alignment horizontal="center" vertical="center" wrapText="1"/>
    </xf>
    <xf numFmtId="0" fontId="0" fillId="4" borderId="29" xfId="0" applyFill="1" applyBorder="1" applyAlignment="1">
      <alignment horizontal="center" vertical="center" wrapText="1"/>
    </xf>
    <xf numFmtId="0" fontId="0" fillId="3" borderId="27" xfId="0" applyFill="1" applyBorder="1" applyAlignment="1">
      <alignment horizontal="center" vertical="center" wrapText="1"/>
    </xf>
    <xf numFmtId="0" fontId="0" fillId="3" borderId="28" xfId="0" applyFill="1" applyBorder="1" applyAlignment="1">
      <alignment horizontal="center" vertical="center" wrapText="1"/>
    </xf>
    <xf numFmtId="0" fontId="0" fillId="3" borderId="29" xfId="0" applyFill="1" applyBorder="1" applyAlignment="1">
      <alignment horizontal="center" vertical="center" wrapText="1"/>
    </xf>
    <xf numFmtId="0" fontId="0" fillId="5" borderId="27" xfId="0" applyFill="1" applyBorder="1" applyAlignment="1">
      <alignment horizontal="center" vertical="center" wrapText="1"/>
    </xf>
    <xf numFmtId="0" fontId="0" fillId="5" borderId="28" xfId="0" applyFill="1" applyBorder="1" applyAlignment="1">
      <alignment horizontal="center" vertical="center" wrapText="1"/>
    </xf>
    <xf numFmtId="0" fontId="0" fillId="5" borderId="29" xfId="0" applyFill="1" applyBorder="1" applyAlignment="1">
      <alignment horizontal="center" vertical="center" wrapText="1"/>
    </xf>
    <xf numFmtId="0" fontId="0" fillId="0" borderId="1" xfId="0" applyBorder="1" applyAlignment="1">
      <alignment horizontal="center" vertical="center" wrapText="1"/>
    </xf>
    <xf numFmtId="0" fontId="0" fillId="0" borderId="8" xfId="0" applyBorder="1" applyAlignment="1">
      <alignment horizontal="center" vertical="center" wrapText="1"/>
    </xf>
    <xf numFmtId="0" fontId="0" fillId="3" borderId="7" xfId="0" applyFill="1" applyBorder="1" applyAlignment="1">
      <alignment horizontal="center" vertical="center" wrapText="1"/>
    </xf>
    <xf numFmtId="0" fontId="0" fillId="3" borderId="1" xfId="0" applyFill="1" applyBorder="1" applyAlignment="1">
      <alignment horizontal="center" vertical="center" wrapText="1"/>
    </xf>
    <xf numFmtId="0" fontId="0" fillId="5" borderId="7" xfId="0" applyFill="1" applyBorder="1" applyAlignment="1">
      <alignment horizontal="center" vertical="center" wrapText="1"/>
    </xf>
    <xf numFmtId="0" fontId="0" fillId="5" borderId="1" xfId="0" applyFill="1" applyBorder="1" applyAlignment="1">
      <alignment horizontal="center" vertical="center" wrapText="1"/>
    </xf>
    <xf numFmtId="0" fontId="0" fillId="4" borderId="7" xfId="0" applyFill="1" applyBorder="1" applyAlignment="1">
      <alignment horizontal="center" vertical="center" wrapText="1"/>
    </xf>
    <xf numFmtId="0" fontId="0" fillId="4" borderId="1" xfId="0" applyFill="1" applyBorder="1" applyAlignment="1">
      <alignment horizontal="center" vertical="center" wrapText="1"/>
    </xf>
  </cellXfs>
  <cellStyles count="2">
    <cellStyle name="Normal" xfId="0" builtinId="0"/>
    <cellStyle name="Percent" xfId="1" builtinId="5"/>
  </cellStyles>
  <dxfs count="36">
    <dxf>
      <font>
        <b/>
        <i val="0"/>
        <color rgb="FFC00000"/>
      </font>
      <fill>
        <patternFill>
          <bgColor rgb="FFFFEBFF"/>
        </patternFill>
      </fill>
    </dxf>
    <dxf>
      <font>
        <color theme="9" tint="-0.499984740745262"/>
      </font>
      <fill>
        <patternFill>
          <bgColor rgb="FFE5FFE5"/>
        </patternFill>
      </fill>
    </dxf>
    <dxf>
      <font>
        <b/>
        <i val="0"/>
        <color rgb="FFC00000"/>
      </font>
      <fill>
        <patternFill>
          <bgColor rgb="FFFFEBFF"/>
        </patternFill>
      </fill>
    </dxf>
    <dxf>
      <font>
        <b/>
        <i val="0"/>
        <color rgb="FFC00000"/>
      </font>
      <fill>
        <patternFill>
          <bgColor rgb="FFFFEBFF"/>
        </patternFill>
      </fill>
    </dxf>
    <dxf>
      <font>
        <b/>
        <i val="0"/>
        <color rgb="FFC00000"/>
      </font>
      <fill>
        <patternFill>
          <bgColor rgb="FFFFEBFF"/>
        </patternFill>
      </fill>
    </dxf>
    <dxf>
      <font>
        <b/>
        <i val="0"/>
        <color rgb="FFC00000"/>
      </font>
      <fill>
        <patternFill>
          <bgColor rgb="FFFFEBFF"/>
        </patternFill>
      </fill>
    </dxf>
    <dxf>
      <fill>
        <patternFill patternType="lightUp">
          <fgColor theme="0" tint="-0.34998626667073579"/>
          <bgColor auto="1"/>
        </patternFill>
      </fill>
    </dxf>
    <dxf>
      <fill>
        <patternFill patternType="lightUp">
          <fgColor theme="0" tint="-0.34998626667073579"/>
          <bgColor auto="1"/>
        </patternFill>
      </fill>
    </dxf>
    <dxf>
      <fill>
        <patternFill patternType="lightUp">
          <fgColor theme="0" tint="-0.34998626667073579"/>
          <bgColor auto="1"/>
        </patternFill>
      </fill>
    </dxf>
    <dxf>
      <font>
        <b/>
        <i val="0"/>
        <color rgb="FFC00000"/>
      </font>
      <fill>
        <patternFill>
          <bgColor rgb="FFFFE6FF"/>
        </patternFill>
      </fill>
    </dxf>
    <dxf>
      <font>
        <color theme="9" tint="-0.499984740745262"/>
      </font>
      <fill>
        <patternFill>
          <bgColor rgb="FFE5FFE5"/>
        </patternFill>
      </fill>
    </dxf>
    <dxf>
      <font>
        <color theme="9" tint="-0.499984740745262"/>
      </font>
      <fill>
        <patternFill>
          <bgColor rgb="FFE5FFE5"/>
        </patternFill>
      </fill>
    </dxf>
    <dxf>
      <font>
        <b/>
        <i val="0"/>
        <color rgb="FFC00000"/>
      </font>
      <fill>
        <patternFill>
          <bgColor rgb="FFFFE6FF"/>
        </patternFill>
      </fill>
    </dxf>
    <dxf>
      <font>
        <color theme="9" tint="-0.499984740745262"/>
      </font>
      <fill>
        <patternFill>
          <bgColor rgb="FFE5FFE5"/>
        </patternFill>
      </fill>
    </dxf>
    <dxf>
      <font>
        <color theme="9" tint="-0.499984740745262"/>
      </font>
      <fill>
        <patternFill>
          <bgColor rgb="FFE5FFE5"/>
        </patternFill>
      </fill>
    </dxf>
    <dxf>
      <font>
        <b/>
        <i val="0"/>
        <color rgb="FFC00000"/>
      </font>
      <fill>
        <patternFill>
          <bgColor rgb="FFFFE6FF"/>
        </patternFill>
      </fill>
    </dxf>
    <dxf>
      <font>
        <color theme="9" tint="-0.499984740745262"/>
      </font>
      <fill>
        <patternFill>
          <bgColor rgb="FFE5FFE5"/>
        </patternFill>
      </fill>
    </dxf>
    <dxf>
      <font>
        <b/>
        <i val="0"/>
        <color rgb="FFC00000"/>
      </font>
      <fill>
        <patternFill>
          <bgColor rgb="FFFFE6FF"/>
        </patternFill>
      </fill>
    </dxf>
    <dxf>
      <font>
        <color theme="9" tint="-0.499984740745262"/>
      </font>
      <fill>
        <patternFill>
          <bgColor rgb="FFE5FFE5"/>
        </patternFill>
      </fill>
    </dxf>
    <dxf>
      <font>
        <b/>
        <i val="0"/>
        <color rgb="FFC00000"/>
      </font>
      <fill>
        <patternFill>
          <bgColor rgb="FFFFE6FF"/>
        </patternFill>
      </fill>
    </dxf>
    <dxf>
      <font>
        <color theme="9" tint="-0.499984740745262"/>
      </font>
      <fill>
        <patternFill>
          <bgColor rgb="FFE5FFE5"/>
        </patternFill>
      </fill>
    </dxf>
    <dxf>
      <font>
        <b/>
        <i val="0"/>
        <color rgb="FFC00000"/>
      </font>
      <fill>
        <patternFill>
          <bgColor rgb="FFFFE6FF"/>
        </patternFill>
      </fill>
    </dxf>
    <dxf>
      <font>
        <color theme="9" tint="-0.499984740745262"/>
      </font>
      <fill>
        <patternFill>
          <bgColor rgb="FFE5FFE5"/>
        </patternFill>
      </fill>
    </dxf>
    <dxf>
      <font>
        <b/>
        <i val="0"/>
        <color rgb="FFC00000"/>
      </font>
      <fill>
        <patternFill>
          <bgColor rgb="FFFFE6FF"/>
        </patternFill>
      </fill>
    </dxf>
    <dxf>
      <font>
        <color theme="9" tint="-0.499984740745262"/>
      </font>
      <fill>
        <patternFill>
          <bgColor rgb="FFE5FFE5"/>
        </patternFill>
      </fill>
    </dxf>
    <dxf>
      <font>
        <b/>
        <i val="0"/>
        <color rgb="FFC00000"/>
      </font>
      <fill>
        <patternFill>
          <bgColor rgb="FFFFE6FF"/>
        </patternFill>
      </fill>
    </dxf>
    <dxf>
      <font>
        <color theme="9" tint="-0.499984740745262"/>
      </font>
      <fill>
        <patternFill>
          <bgColor rgb="FFE5FFE5"/>
        </patternFill>
      </fill>
    </dxf>
    <dxf>
      <font>
        <b/>
        <i val="0"/>
        <color rgb="FFC00000"/>
      </font>
      <fill>
        <patternFill>
          <bgColor rgb="FFFFE6FF"/>
        </patternFill>
      </fill>
    </dxf>
    <dxf>
      <font>
        <color theme="9" tint="-0.499984740745262"/>
      </font>
      <fill>
        <patternFill>
          <bgColor rgb="FFE5FFE5"/>
        </patternFill>
      </fill>
    </dxf>
    <dxf>
      <font>
        <b/>
        <i val="0"/>
        <color rgb="FFC00000"/>
      </font>
      <fill>
        <patternFill>
          <bgColor rgb="FFFFE6FF"/>
        </patternFill>
      </fill>
    </dxf>
    <dxf>
      <font>
        <color theme="9" tint="-0.499984740745262"/>
      </font>
      <fill>
        <patternFill>
          <bgColor rgb="FFE5FFE5"/>
        </patternFill>
      </fill>
    </dxf>
    <dxf>
      <font>
        <b/>
        <i val="0"/>
        <color rgb="FFC00000"/>
      </font>
      <fill>
        <patternFill>
          <bgColor rgb="FFFFE6FF"/>
        </patternFill>
      </fill>
    </dxf>
    <dxf>
      <font>
        <color theme="9" tint="-0.499984740745262"/>
      </font>
      <fill>
        <patternFill>
          <bgColor rgb="FFE5FFE5"/>
        </patternFill>
      </fill>
    </dxf>
    <dxf>
      <font>
        <b/>
        <i val="0"/>
        <color rgb="FFC00000"/>
      </font>
      <fill>
        <patternFill>
          <bgColor rgb="FFFFE6FF"/>
        </patternFill>
      </fill>
    </dxf>
    <dxf>
      <font>
        <color theme="9" tint="-0.499984740745262"/>
      </font>
      <fill>
        <patternFill>
          <bgColor rgb="FFE5FFE5"/>
        </patternFill>
      </fill>
    </dxf>
    <dxf>
      <font>
        <color theme="9" tint="-0.499984740745262"/>
      </font>
      <fill>
        <patternFill>
          <bgColor rgb="FFE5FFE5"/>
        </patternFill>
      </fill>
    </dxf>
  </dxfs>
  <tableStyles count="0" defaultTableStyle="TableStyleMedium2" defaultPivotStyle="PivotStyleLight16"/>
  <colors>
    <mruColors>
      <color rgb="FFE5FFE5"/>
      <color rgb="FFD7FFE6"/>
      <color rgb="FFFFEBFF"/>
      <color rgb="FFFFCCFF"/>
      <color rgb="FF79DCFF"/>
      <color rgb="FFFFFFBE"/>
      <color rgb="FFFFFFB9"/>
      <color rgb="FFC9BBF7"/>
      <color rgb="FF0000CC"/>
      <color rgb="FFD5FFE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V49"/>
  <sheetViews>
    <sheetView tabSelected="1" zoomScale="80" zoomScaleNormal="80" workbookViewId="0">
      <selection activeCell="D2" sqref="D2"/>
    </sheetView>
  </sheetViews>
  <sheetFormatPr defaultColWidth="8.7109375" defaultRowHeight="15" x14ac:dyDescent="0.25"/>
  <cols>
    <col min="1" max="1" width="11.140625" style="2" customWidth="1"/>
    <col min="2" max="3" width="8.7109375" style="2"/>
    <col min="4" max="4" width="10.5703125" style="2" customWidth="1"/>
    <col min="5" max="6" width="8.7109375" style="2"/>
    <col min="7" max="7" width="10.5703125" style="2" customWidth="1"/>
    <col min="8" max="8" width="8.7109375" style="2" customWidth="1"/>
    <col min="9" max="12" width="8.7109375" style="2"/>
    <col min="13" max="13" width="10.5703125" style="2" customWidth="1"/>
    <col min="14" max="18" width="8.7109375" style="2"/>
    <col min="19" max="19" width="10.5703125" style="2" customWidth="1"/>
    <col min="20" max="16384" width="8.7109375" style="2"/>
  </cols>
  <sheetData>
    <row r="1" spans="1:22" ht="18" customHeight="1" x14ac:dyDescent="0.25">
      <c r="E1" s="57" t="s">
        <v>23</v>
      </c>
      <c r="F1" s="58"/>
      <c r="G1" s="58"/>
      <c r="H1" s="58"/>
      <c r="I1" s="58"/>
      <c r="J1" s="58"/>
      <c r="K1" s="58"/>
      <c r="L1" s="58"/>
      <c r="M1" s="58"/>
      <c r="N1" s="58"/>
      <c r="O1" s="58"/>
      <c r="P1" s="58"/>
      <c r="Q1" s="58"/>
      <c r="R1" s="58"/>
      <c r="S1" s="58"/>
      <c r="T1" s="58"/>
      <c r="U1" s="58"/>
      <c r="V1" s="59"/>
    </row>
    <row r="2" spans="1:22" ht="18" customHeight="1" x14ac:dyDescent="0.25">
      <c r="C2" s="1" t="s">
        <v>0</v>
      </c>
      <c r="D2" s="46">
        <v>99</v>
      </c>
      <c r="E2" s="60"/>
      <c r="F2" s="61"/>
      <c r="G2" s="61"/>
      <c r="H2" s="61"/>
      <c r="I2" s="61"/>
      <c r="J2" s="61"/>
      <c r="K2" s="61"/>
      <c r="L2" s="61"/>
      <c r="M2" s="61"/>
      <c r="N2" s="61"/>
      <c r="O2" s="61"/>
      <c r="P2" s="61"/>
      <c r="Q2" s="61"/>
      <c r="R2" s="61"/>
      <c r="S2" s="61"/>
      <c r="T2" s="61"/>
      <c r="U2" s="61"/>
      <c r="V2" s="62"/>
    </row>
    <row r="3" spans="1:22" ht="18" customHeight="1" x14ac:dyDescent="0.25">
      <c r="C3" s="1" t="s">
        <v>1</v>
      </c>
      <c r="D3" s="47">
        <v>0.92</v>
      </c>
      <c r="E3" s="60"/>
      <c r="F3" s="61"/>
      <c r="G3" s="61"/>
      <c r="H3" s="61"/>
      <c r="I3" s="61"/>
      <c r="J3" s="61"/>
      <c r="K3" s="61"/>
      <c r="L3" s="61"/>
      <c r="M3" s="61"/>
      <c r="N3" s="61"/>
      <c r="O3" s="61"/>
      <c r="P3" s="61"/>
      <c r="Q3" s="61"/>
      <c r="R3" s="61"/>
      <c r="S3" s="61"/>
      <c r="T3" s="61"/>
      <c r="U3" s="61"/>
      <c r="V3" s="62"/>
    </row>
    <row r="4" spans="1:22" ht="18" customHeight="1" x14ac:dyDescent="0.25">
      <c r="C4" s="1" t="s">
        <v>5</v>
      </c>
      <c r="D4" s="5">
        <f>ROUNDUP(D2*D3,0)</f>
        <v>92</v>
      </c>
      <c r="E4" s="60"/>
      <c r="F4" s="61"/>
      <c r="G4" s="61"/>
      <c r="H4" s="61"/>
      <c r="I4" s="61"/>
      <c r="J4" s="61"/>
      <c r="K4" s="61"/>
      <c r="L4" s="61"/>
      <c r="M4" s="61"/>
      <c r="N4" s="61"/>
      <c r="O4" s="61"/>
      <c r="P4" s="61"/>
      <c r="Q4" s="61"/>
      <c r="R4" s="61"/>
      <c r="S4" s="61"/>
      <c r="T4" s="61"/>
      <c r="U4" s="61"/>
      <c r="V4" s="62"/>
    </row>
    <row r="5" spans="1:22" ht="18" customHeight="1" thickBot="1" x14ac:dyDescent="0.3">
      <c r="E5" s="63"/>
      <c r="F5" s="64"/>
      <c r="G5" s="64"/>
      <c r="H5" s="64"/>
      <c r="I5" s="64"/>
      <c r="J5" s="64"/>
      <c r="K5" s="64"/>
      <c r="L5" s="64"/>
      <c r="M5" s="64"/>
      <c r="N5" s="64"/>
      <c r="O5" s="64"/>
      <c r="P5" s="64"/>
      <c r="Q5" s="64"/>
      <c r="R5" s="64"/>
      <c r="S5" s="64"/>
      <c r="T5" s="64"/>
      <c r="U5" s="64"/>
      <c r="V5" s="65"/>
    </row>
    <row r="6" spans="1:22" ht="27.95" customHeight="1" x14ac:dyDescent="0.25">
      <c r="B6" s="75" t="s">
        <v>8</v>
      </c>
      <c r="C6" s="75"/>
      <c r="D6" s="76"/>
      <c r="E6" s="77" t="s">
        <v>9</v>
      </c>
      <c r="F6" s="78"/>
      <c r="G6" s="78"/>
      <c r="H6" s="69" t="s">
        <v>12</v>
      </c>
      <c r="I6" s="70"/>
      <c r="J6" s="71"/>
      <c r="K6" s="79" t="s">
        <v>13</v>
      </c>
      <c r="L6" s="80"/>
      <c r="M6" s="80"/>
      <c r="N6" s="72" t="s">
        <v>14</v>
      </c>
      <c r="O6" s="73"/>
      <c r="P6" s="74"/>
      <c r="Q6" s="81" t="s">
        <v>15</v>
      </c>
      <c r="R6" s="82"/>
      <c r="S6" s="82"/>
      <c r="T6" s="66" t="s">
        <v>16</v>
      </c>
      <c r="U6" s="67"/>
      <c r="V6" s="68"/>
    </row>
    <row r="7" spans="1:22" ht="30.75" thickBot="1" x14ac:dyDescent="0.3">
      <c r="A7" s="10" t="s">
        <v>2</v>
      </c>
      <c r="B7" s="10" t="s">
        <v>6</v>
      </c>
      <c r="C7" s="10" t="s">
        <v>7</v>
      </c>
      <c r="D7" s="10" t="s">
        <v>22</v>
      </c>
      <c r="E7" s="13" t="s">
        <v>6</v>
      </c>
      <c r="F7" s="10" t="s">
        <v>7</v>
      </c>
      <c r="G7" s="10" t="s">
        <v>22</v>
      </c>
      <c r="H7" s="39" t="s">
        <v>11</v>
      </c>
      <c r="I7" s="10" t="s">
        <v>11</v>
      </c>
      <c r="J7" s="14" t="s">
        <v>11</v>
      </c>
      <c r="K7" s="13" t="s">
        <v>6</v>
      </c>
      <c r="L7" s="10" t="s">
        <v>7</v>
      </c>
      <c r="M7" s="10" t="s">
        <v>22</v>
      </c>
      <c r="N7" s="39" t="s">
        <v>11</v>
      </c>
      <c r="O7" s="10" t="s">
        <v>11</v>
      </c>
      <c r="P7" s="14" t="s">
        <v>11</v>
      </c>
      <c r="Q7" s="13" t="s">
        <v>6</v>
      </c>
      <c r="R7" s="10" t="s">
        <v>7</v>
      </c>
      <c r="S7" s="10" t="s">
        <v>22</v>
      </c>
      <c r="T7" s="39" t="s">
        <v>11</v>
      </c>
      <c r="U7" s="10" t="s">
        <v>11</v>
      </c>
      <c r="V7" s="14" t="s">
        <v>11</v>
      </c>
    </row>
    <row r="8" spans="1:22" ht="3" customHeight="1" x14ac:dyDescent="0.25">
      <c r="A8" s="6"/>
      <c r="B8" s="6"/>
      <c r="C8" s="9"/>
      <c r="D8" s="9"/>
      <c r="E8" s="15"/>
      <c r="F8" s="9"/>
      <c r="G8" s="9"/>
      <c r="H8" s="40"/>
      <c r="I8" s="9"/>
      <c r="J8" s="16"/>
      <c r="K8" s="15"/>
      <c r="L8" s="9"/>
      <c r="M8" s="9"/>
      <c r="N8" s="40"/>
      <c r="O8" s="9"/>
      <c r="P8" s="16"/>
      <c r="Q8" s="15"/>
      <c r="R8" s="9"/>
      <c r="S8" s="9"/>
      <c r="T8" s="40"/>
      <c r="U8" s="9"/>
      <c r="V8" s="16"/>
    </row>
    <row r="9" spans="1:22" x14ac:dyDescent="0.25">
      <c r="A9" s="4">
        <v>0.2</v>
      </c>
      <c r="B9" s="46"/>
      <c r="C9" s="7">
        <f t="shared" ref="C9:C22" si="0">B9/B$24</f>
        <v>0</v>
      </c>
      <c r="D9" s="55">
        <f>SUM(C$9:C21)</f>
        <v>0.92929292929292928</v>
      </c>
      <c r="E9" s="49"/>
      <c r="F9" s="7">
        <f t="shared" ref="F9:F22" si="1">E9/E$24</f>
        <v>0</v>
      </c>
      <c r="G9" s="55">
        <f>SUM(F$9:F21)</f>
        <v>0.92929292929292928</v>
      </c>
      <c r="H9" s="51"/>
      <c r="I9" s="46"/>
      <c r="J9" s="52"/>
      <c r="K9" s="49"/>
      <c r="L9" s="7">
        <f t="shared" ref="L9:L22" si="2">K9/K$24</f>
        <v>0</v>
      </c>
      <c r="M9" s="55">
        <f>SUM(L$9:L21)</f>
        <v>0.92929292929292928</v>
      </c>
      <c r="N9" s="51"/>
      <c r="O9" s="46"/>
      <c r="P9" s="52"/>
      <c r="Q9" s="49"/>
      <c r="R9" s="7">
        <f t="shared" ref="R9:R22" si="3">Q9/Q$24</f>
        <v>0</v>
      </c>
      <c r="S9" s="55">
        <f>SUM(R$9:R21)</f>
        <v>0.92929292929292928</v>
      </c>
      <c r="T9" s="51"/>
      <c r="U9" s="46"/>
      <c r="V9" s="52"/>
    </row>
    <row r="10" spans="1:22" x14ac:dyDescent="0.25">
      <c r="A10" s="4">
        <v>0.22</v>
      </c>
      <c r="B10" s="48"/>
      <c r="C10" s="8">
        <f t="shared" si="0"/>
        <v>0</v>
      </c>
      <c r="D10" s="55"/>
      <c r="E10" s="17"/>
      <c r="F10" s="8">
        <f t="shared" si="1"/>
        <v>0</v>
      </c>
      <c r="G10" s="55"/>
      <c r="H10" s="41"/>
      <c r="I10" s="12"/>
      <c r="J10" s="18"/>
      <c r="K10" s="17"/>
      <c r="L10" s="8">
        <f t="shared" si="2"/>
        <v>0</v>
      </c>
      <c r="M10" s="55"/>
      <c r="N10" s="41"/>
      <c r="O10" s="12"/>
      <c r="P10" s="18"/>
      <c r="Q10" s="17"/>
      <c r="R10" s="8">
        <f t="shared" si="3"/>
        <v>0</v>
      </c>
      <c r="S10" s="55"/>
      <c r="T10" s="41"/>
      <c r="U10" s="12"/>
      <c r="V10" s="18"/>
    </row>
    <row r="11" spans="1:22" x14ac:dyDescent="0.25">
      <c r="A11" s="4">
        <v>0.25</v>
      </c>
      <c r="B11" s="48"/>
      <c r="C11" s="8">
        <f t="shared" si="0"/>
        <v>0</v>
      </c>
      <c r="D11" s="55"/>
      <c r="E11" s="17"/>
      <c r="F11" s="8">
        <f t="shared" si="1"/>
        <v>0</v>
      </c>
      <c r="G11" s="55"/>
      <c r="H11" s="41"/>
      <c r="I11" s="12"/>
      <c r="J11" s="18"/>
      <c r="K11" s="17"/>
      <c r="L11" s="8">
        <f t="shared" si="2"/>
        <v>0</v>
      </c>
      <c r="M11" s="55"/>
      <c r="N11" s="41"/>
      <c r="O11" s="12"/>
      <c r="P11" s="18"/>
      <c r="Q11" s="17"/>
      <c r="R11" s="8">
        <f t="shared" si="3"/>
        <v>0</v>
      </c>
      <c r="S11" s="55"/>
      <c r="T11" s="41"/>
      <c r="U11" s="12"/>
      <c r="V11" s="18"/>
    </row>
    <row r="12" spans="1:22" x14ac:dyDescent="0.25">
      <c r="A12" s="4">
        <v>0.28000000000000003</v>
      </c>
      <c r="B12" s="48">
        <v>10</v>
      </c>
      <c r="C12" s="8">
        <f t="shared" si="0"/>
        <v>0.10101010101010101</v>
      </c>
      <c r="D12" s="55"/>
      <c r="E12" s="17"/>
      <c r="F12" s="8">
        <f t="shared" si="1"/>
        <v>0</v>
      </c>
      <c r="G12" s="55"/>
      <c r="H12" s="41"/>
      <c r="I12" s="12"/>
      <c r="J12" s="18"/>
      <c r="K12" s="17"/>
      <c r="L12" s="8">
        <f t="shared" si="2"/>
        <v>0</v>
      </c>
      <c r="M12" s="55"/>
      <c r="N12" s="41"/>
      <c r="O12" s="12"/>
      <c r="P12" s="18"/>
      <c r="Q12" s="17"/>
      <c r="R12" s="8">
        <f t="shared" si="3"/>
        <v>0</v>
      </c>
      <c r="S12" s="55"/>
      <c r="T12" s="41"/>
      <c r="U12" s="12"/>
      <c r="V12" s="18"/>
    </row>
    <row r="13" spans="1:22" x14ac:dyDescent="0.25">
      <c r="A13" s="4">
        <v>0.3</v>
      </c>
      <c r="B13" s="48"/>
      <c r="C13" s="8">
        <f t="shared" si="0"/>
        <v>0</v>
      </c>
      <c r="D13" s="55"/>
      <c r="E13" s="50">
        <v>10</v>
      </c>
      <c r="F13" s="8">
        <f t="shared" si="1"/>
        <v>0.10101010101010101</v>
      </c>
      <c r="G13" s="55"/>
      <c r="H13" s="53">
        <v>1</v>
      </c>
      <c r="I13" s="48"/>
      <c r="J13" s="54"/>
      <c r="K13" s="50">
        <v>10</v>
      </c>
      <c r="L13" s="8">
        <f t="shared" si="2"/>
        <v>0.10101010101010101</v>
      </c>
      <c r="M13" s="55"/>
      <c r="N13" s="53">
        <v>1</v>
      </c>
      <c r="O13" s="48"/>
      <c r="P13" s="54"/>
      <c r="Q13" s="50">
        <v>10</v>
      </c>
      <c r="R13" s="8">
        <f t="shared" si="3"/>
        <v>0.10101010101010101</v>
      </c>
      <c r="S13" s="55"/>
      <c r="T13" s="53">
        <v>1</v>
      </c>
      <c r="U13" s="48"/>
      <c r="V13" s="54"/>
    </row>
    <row r="14" spans="1:22" x14ac:dyDescent="0.25">
      <c r="A14" s="4">
        <v>0.33</v>
      </c>
      <c r="B14" s="48"/>
      <c r="C14" s="8">
        <f t="shared" si="0"/>
        <v>0</v>
      </c>
      <c r="D14" s="55"/>
      <c r="E14" s="17"/>
      <c r="F14" s="8">
        <f t="shared" si="1"/>
        <v>0</v>
      </c>
      <c r="G14" s="55"/>
      <c r="H14" s="41"/>
      <c r="I14" s="12"/>
      <c r="J14" s="18"/>
      <c r="K14" s="17"/>
      <c r="L14" s="8">
        <f t="shared" si="2"/>
        <v>0</v>
      </c>
      <c r="M14" s="55"/>
      <c r="N14" s="41"/>
      <c r="O14" s="12"/>
      <c r="P14" s="18"/>
      <c r="Q14" s="17"/>
      <c r="R14" s="8">
        <f t="shared" si="3"/>
        <v>0</v>
      </c>
      <c r="S14" s="55"/>
      <c r="T14" s="41"/>
      <c r="U14" s="12"/>
      <c r="V14" s="18"/>
    </row>
    <row r="15" spans="1:22" x14ac:dyDescent="0.25">
      <c r="A15" s="4">
        <v>0.35</v>
      </c>
      <c r="B15" s="48"/>
      <c r="C15" s="8">
        <f t="shared" si="0"/>
        <v>0</v>
      </c>
      <c r="D15" s="55"/>
      <c r="E15" s="17"/>
      <c r="F15" s="8">
        <f t="shared" si="1"/>
        <v>0</v>
      </c>
      <c r="G15" s="55"/>
      <c r="H15" s="41"/>
      <c r="I15" s="12"/>
      <c r="J15" s="18"/>
      <c r="K15" s="17"/>
      <c r="L15" s="8">
        <f t="shared" si="2"/>
        <v>0</v>
      </c>
      <c r="M15" s="55"/>
      <c r="N15" s="41"/>
      <c r="O15" s="12"/>
      <c r="P15" s="18"/>
      <c r="Q15" s="17"/>
      <c r="R15" s="8">
        <f t="shared" si="3"/>
        <v>0</v>
      </c>
      <c r="S15" s="55"/>
      <c r="T15" s="41"/>
      <c r="U15" s="12"/>
      <c r="V15" s="18"/>
    </row>
    <row r="16" spans="1:22" x14ac:dyDescent="0.25">
      <c r="A16" s="4">
        <v>0.4</v>
      </c>
      <c r="B16" s="48"/>
      <c r="C16" s="8">
        <f t="shared" si="0"/>
        <v>0</v>
      </c>
      <c r="D16" s="55"/>
      <c r="E16" s="50"/>
      <c r="F16" s="8">
        <f t="shared" si="1"/>
        <v>0</v>
      </c>
      <c r="G16" s="55"/>
      <c r="H16" s="53"/>
      <c r="I16" s="48"/>
      <c r="J16" s="54"/>
      <c r="K16" s="50"/>
      <c r="L16" s="8">
        <f t="shared" si="2"/>
        <v>0</v>
      </c>
      <c r="M16" s="55"/>
      <c r="N16" s="53"/>
      <c r="O16" s="48"/>
      <c r="P16" s="54"/>
      <c r="Q16" s="50"/>
      <c r="R16" s="8">
        <f t="shared" si="3"/>
        <v>0</v>
      </c>
      <c r="S16" s="55"/>
      <c r="T16" s="53"/>
      <c r="U16" s="48"/>
      <c r="V16" s="54"/>
    </row>
    <row r="17" spans="1:22" x14ac:dyDescent="0.25">
      <c r="A17" s="4">
        <v>0.45</v>
      </c>
      <c r="B17" s="48"/>
      <c r="C17" s="8">
        <f t="shared" si="0"/>
        <v>0</v>
      </c>
      <c r="D17" s="55"/>
      <c r="E17" s="17"/>
      <c r="F17" s="8">
        <f t="shared" si="1"/>
        <v>0</v>
      </c>
      <c r="G17" s="55"/>
      <c r="H17" s="41"/>
      <c r="I17" s="12"/>
      <c r="J17" s="18"/>
      <c r="K17" s="17"/>
      <c r="L17" s="8">
        <f t="shared" si="2"/>
        <v>0</v>
      </c>
      <c r="M17" s="55"/>
      <c r="N17" s="41"/>
      <c r="O17" s="12"/>
      <c r="P17" s="18"/>
      <c r="Q17" s="17"/>
      <c r="R17" s="8">
        <f t="shared" si="3"/>
        <v>0</v>
      </c>
      <c r="S17" s="55"/>
      <c r="T17" s="41"/>
      <c r="U17" s="12"/>
      <c r="V17" s="18"/>
    </row>
    <row r="18" spans="1:22" x14ac:dyDescent="0.25">
      <c r="A18" s="4">
        <v>0.5</v>
      </c>
      <c r="B18" s="48"/>
      <c r="C18" s="8">
        <f t="shared" si="0"/>
        <v>0</v>
      </c>
      <c r="D18" s="55"/>
      <c r="E18" s="50">
        <v>2</v>
      </c>
      <c r="F18" s="8">
        <f t="shared" si="1"/>
        <v>2.0202020202020204E-2</v>
      </c>
      <c r="G18" s="55"/>
      <c r="H18" s="53"/>
      <c r="I18" s="48">
        <v>1</v>
      </c>
      <c r="J18" s="54"/>
      <c r="K18" s="50">
        <v>12</v>
      </c>
      <c r="L18" s="8">
        <f t="shared" si="2"/>
        <v>0.12121212121212122</v>
      </c>
      <c r="M18" s="55"/>
      <c r="N18" s="53"/>
      <c r="O18" s="48">
        <v>1</v>
      </c>
      <c r="P18" s="54"/>
      <c r="Q18" s="50"/>
      <c r="R18" s="8">
        <f t="shared" si="3"/>
        <v>0</v>
      </c>
      <c r="S18" s="55"/>
      <c r="T18" s="53"/>
      <c r="U18" s="48"/>
      <c r="V18" s="54"/>
    </row>
    <row r="19" spans="1:22" x14ac:dyDescent="0.25">
      <c r="A19" s="4">
        <v>0.6</v>
      </c>
      <c r="B19" s="48">
        <v>82</v>
      </c>
      <c r="C19" s="8">
        <f t="shared" si="0"/>
        <v>0.82828282828282829</v>
      </c>
      <c r="D19" s="55"/>
      <c r="E19" s="50">
        <v>80</v>
      </c>
      <c r="F19" s="8">
        <f t="shared" si="1"/>
        <v>0.80808080808080807</v>
      </c>
      <c r="G19" s="55"/>
      <c r="H19" s="53"/>
      <c r="I19" s="48"/>
      <c r="J19" s="54">
        <v>1</v>
      </c>
      <c r="K19" s="50">
        <v>60</v>
      </c>
      <c r="L19" s="8">
        <f t="shared" si="2"/>
        <v>0.60606060606060608</v>
      </c>
      <c r="M19" s="55"/>
      <c r="N19" s="53"/>
      <c r="O19" s="48"/>
      <c r="P19" s="54">
        <v>1</v>
      </c>
      <c r="Q19" s="50">
        <v>67</v>
      </c>
      <c r="R19" s="8">
        <f t="shared" si="3"/>
        <v>0.6767676767676768</v>
      </c>
      <c r="S19" s="55"/>
      <c r="T19" s="53"/>
      <c r="U19" s="48">
        <v>1</v>
      </c>
      <c r="V19" s="54"/>
    </row>
    <row r="20" spans="1:22" x14ac:dyDescent="0.25">
      <c r="A20" s="4">
        <v>0.7</v>
      </c>
      <c r="B20" s="48"/>
      <c r="C20" s="8">
        <f t="shared" si="0"/>
        <v>0</v>
      </c>
      <c r="D20" s="55"/>
      <c r="E20" s="50"/>
      <c r="F20" s="8">
        <f t="shared" si="1"/>
        <v>0</v>
      </c>
      <c r="G20" s="55"/>
      <c r="H20" s="53"/>
      <c r="I20" s="48"/>
      <c r="J20" s="54"/>
      <c r="K20" s="50">
        <v>10</v>
      </c>
      <c r="L20" s="8">
        <f t="shared" si="2"/>
        <v>0.10101010101010101</v>
      </c>
      <c r="M20" s="55"/>
      <c r="N20" s="53"/>
      <c r="O20" s="48"/>
      <c r="P20" s="54"/>
      <c r="Q20" s="50"/>
      <c r="R20" s="8">
        <f t="shared" si="3"/>
        <v>0</v>
      </c>
      <c r="S20" s="55"/>
      <c r="T20" s="53"/>
      <c r="U20" s="48"/>
      <c r="V20" s="54"/>
    </row>
    <row r="21" spans="1:22" x14ac:dyDescent="0.25">
      <c r="A21" s="4">
        <v>0.8</v>
      </c>
      <c r="B21" s="48"/>
      <c r="C21" s="8">
        <f t="shared" si="0"/>
        <v>0</v>
      </c>
      <c r="D21" s="56"/>
      <c r="E21" s="50"/>
      <c r="F21" s="8">
        <f t="shared" si="1"/>
        <v>0</v>
      </c>
      <c r="G21" s="56"/>
      <c r="H21" s="53"/>
      <c r="I21" s="48"/>
      <c r="J21" s="54"/>
      <c r="K21" s="50"/>
      <c r="L21" s="8">
        <f t="shared" si="2"/>
        <v>0</v>
      </c>
      <c r="M21" s="56"/>
      <c r="N21" s="53"/>
      <c r="O21" s="48"/>
      <c r="P21" s="54"/>
      <c r="Q21" s="50">
        <v>15</v>
      </c>
      <c r="R21" s="8">
        <f t="shared" si="3"/>
        <v>0.15151515151515152</v>
      </c>
      <c r="S21" s="56"/>
      <c r="T21" s="53"/>
      <c r="U21" s="48"/>
      <c r="V21" s="54">
        <v>1</v>
      </c>
    </row>
    <row r="22" spans="1:22" x14ac:dyDescent="0.25">
      <c r="A22" s="4" t="s">
        <v>3</v>
      </c>
      <c r="B22" s="36">
        <f>D2-SUM(B9:B21)</f>
        <v>7</v>
      </c>
      <c r="C22" s="8">
        <f t="shared" si="0"/>
        <v>7.0707070707070704E-2</v>
      </c>
      <c r="D22" s="37"/>
      <c r="E22" s="35">
        <f>$D2-SUM(E9:E21)</f>
        <v>7</v>
      </c>
      <c r="F22" s="8">
        <f t="shared" si="1"/>
        <v>7.0707070707070704E-2</v>
      </c>
      <c r="G22" s="38"/>
      <c r="H22" s="41"/>
      <c r="I22" s="12"/>
      <c r="J22" s="18"/>
      <c r="K22" s="35">
        <f>$D2-SUM(K9:K21)</f>
        <v>7</v>
      </c>
      <c r="L22" s="8">
        <f t="shared" si="2"/>
        <v>7.0707070707070704E-2</v>
      </c>
      <c r="M22" s="38"/>
      <c r="N22" s="41"/>
      <c r="O22" s="12"/>
      <c r="P22" s="18"/>
      <c r="Q22" s="35">
        <f>$D2-SUM(Q9:Q21)</f>
        <v>7</v>
      </c>
      <c r="R22" s="8">
        <f t="shared" si="3"/>
        <v>7.0707070707070704E-2</v>
      </c>
      <c r="S22" s="38"/>
      <c r="T22" s="41"/>
      <c r="U22" s="12"/>
      <c r="V22" s="18"/>
    </row>
    <row r="23" spans="1:22" ht="3" customHeight="1" thickBot="1" x14ac:dyDescent="0.3">
      <c r="E23" s="19"/>
      <c r="F23" s="20"/>
      <c r="G23" s="20"/>
      <c r="H23" s="42"/>
      <c r="I23" s="20"/>
      <c r="J23" s="21"/>
      <c r="K23" s="19"/>
      <c r="L23" s="20"/>
      <c r="M23" s="20"/>
      <c r="N23" s="42"/>
      <c r="O23" s="20"/>
      <c r="P23" s="21"/>
      <c r="Q23" s="19"/>
      <c r="R23" s="20"/>
      <c r="S23" s="20"/>
      <c r="T23" s="42"/>
      <c r="U23" s="20"/>
      <c r="V23" s="21"/>
    </row>
    <row r="24" spans="1:22" ht="16.5" thickTop="1" thickBot="1" x14ac:dyDescent="0.3">
      <c r="A24" s="3" t="s">
        <v>4</v>
      </c>
      <c r="B24" s="32">
        <f>SUM(B9:B23)</f>
        <v>99</v>
      </c>
      <c r="C24" s="34">
        <f>SUM(C9:C23)</f>
        <v>1</v>
      </c>
      <c r="D24" s="22"/>
      <c r="E24" s="33">
        <f>SUM(E9:E23)</f>
        <v>99</v>
      </c>
      <c r="F24" s="34">
        <f>SUM(F9:F23)</f>
        <v>1</v>
      </c>
      <c r="G24" s="22"/>
      <c r="H24" s="42"/>
      <c r="I24" s="20"/>
      <c r="J24" s="21"/>
      <c r="K24" s="33">
        <f>SUM(K9:K23)</f>
        <v>99</v>
      </c>
      <c r="L24" s="34">
        <f>SUM(L9:L23)</f>
        <v>1</v>
      </c>
      <c r="M24" s="22"/>
      <c r="N24" s="42"/>
      <c r="O24" s="20"/>
      <c r="P24" s="21"/>
      <c r="Q24" s="33">
        <f>SUM(Q9:Q23)</f>
        <v>99</v>
      </c>
      <c r="R24" s="34">
        <f>SUM(R9:R23)</f>
        <v>1</v>
      </c>
      <c r="S24" s="22"/>
      <c r="T24" s="42"/>
      <c r="U24" s="20"/>
      <c r="V24" s="21"/>
    </row>
    <row r="25" spans="1:22" x14ac:dyDescent="0.25">
      <c r="A25" s="3" t="s">
        <v>10</v>
      </c>
      <c r="B25" s="11">
        <f>IF(SUM(B9:B21)=0,0,SUMPRODUCT($A9:$A21,B9:B21)/SUM(B9:B21))</f>
        <v>0.56521739130434778</v>
      </c>
      <c r="E25" s="23">
        <f>IF(SUM(E9:E21)=0,0,SUMPRODUCT($A9:$A21,E9:E21)/SUM(E9:E21))</f>
        <v>0.56521739130434778</v>
      </c>
      <c r="F25" s="20"/>
      <c r="G25" s="20"/>
      <c r="H25" s="43">
        <f>($A9*(E9-H9)+$A13*(E13-H13)+$A16*(E16-H16)+$A18*(E18-H18)+$A19*(E19-H19)+$A20*(E20-H20)+$A21*(E21-H21))/(SUM(E9:E21)-SUM(H9:H21))</f>
        <v>0.56813186813186811</v>
      </c>
      <c r="I25" s="30">
        <f>($A9*(E9-I9)+$A13*(E13-I13)+$A16*(E16-I16)+$A18*(E18-I18)+$A19*(E19-I19)+$A20*(E20-I20)+$A21*(E21-I21))/(SUM(E9:E21)-SUM(I9:I21))</f>
        <v>0.56593406593406592</v>
      </c>
      <c r="J25" s="31">
        <f>($A9*(E9-J9)+$A13*(E13-J13)+$A16*(E16-J16)+$A18*(E18-J18)+$A19*(E19-J19)+$A20*(E20-J20)+$A21*(E21-J21))/(SUM(E9:E21)-SUM(J9:J21))</f>
        <v>0.56483516483516483</v>
      </c>
      <c r="K25" s="23">
        <f>IF(SUM(K9:K21)=0,0,SUMPRODUCT($A9:$A21,K9:K21)/SUM(K9:K21))</f>
        <v>0.56521739130434778</v>
      </c>
      <c r="L25" s="20"/>
      <c r="M25" s="20"/>
      <c r="N25" s="43">
        <f>($A9*(K9-N9)+$A13*(K13-N13)+$A16*(K16-N16)+$A18*(K18-N18)+$A19*(K19-N19)+$A20*(K20-N20)+$A21*(K21-N21))/(SUM(K9:K21)-SUM(N9:N21))</f>
        <v>0.56813186813186811</v>
      </c>
      <c r="O25" s="30">
        <f>($A9*(K9-O9)+$A13*(K13-O13)+$A16*(K16-O16)+$A18*(K18-O18)+$A19*(K19-O19)+$A20*(K20-O20)+$A21*(K21-O21))/(SUM(K9:K21)-SUM(O9:O21))</f>
        <v>0.56593406593406592</v>
      </c>
      <c r="P25" s="31">
        <f>($A9*(K9-P9)+$A13*(K13-P13)+$A16*(K16-P16)+$A18*(K18-P18)+$A19*(K19-P19)+$A20*(K20-P20)+$A21*(K21-P21))/(SUM(K9:K21)-SUM(P9:P21))</f>
        <v>0.56483516483516483</v>
      </c>
      <c r="Q25" s="23">
        <f>IF(SUM(Q9:Q21)=0,0,SUMPRODUCT($A9:$A21,Q9:Q21)/SUM(Q9:Q21))</f>
        <v>0.6</v>
      </c>
      <c r="R25" s="20"/>
      <c r="S25" s="20"/>
      <c r="T25" s="43">
        <f>($A9*(Q9-T9)+$A13*(Q13-T13)+$A16*(Q16-T16)+$A18*(Q18-T18)+$A19*(Q19-T19)+$A20*(Q20-T20)+$A21*(Q21-T21))/(SUM(Q9:Q21)-SUM(T9:T21))</f>
        <v>0.60329670329670326</v>
      </c>
      <c r="U25" s="30">
        <f>($A9*(Q9-U9)+$A13*(Q13-U13)+$A16*(Q16-U16)+$A18*(Q18-U18)+$A19*(Q19-U19)+$A20*(Q20-U20)+$A21*(Q21-U21))/(SUM(Q9:Q21)-SUM(U9:U21))</f>
        <v>0.6</v>
      </c>
      <c r="V25" s="31">
        <f>($A9*(Q9-V9)+$A13*(Q13-V13)+$A16*(Q16-V16)+$A18*(Q18-V18)+$A19*(Q19-V19)+$A20*(Q20-V20)+$A21*(Q21-V21))/(SUM(Q9:Q21)-SUM(V9:V21))</f>
        <v>0.59780219780219779</v>
      </c>
    </row>
    <row r="26" spans="1:22" x14ac:dyDescent="0.25">
      <c r="A26" s="29"/>
      <c r="B26" s="11"/>
      <c r="D26" s="1" t="s">
        <v>17</v>
      </c>
      <c r="E26" s="49" t="s">
        <v>18</v>
      </c>
      <c r="F26" s="20"/>
      <c r="G26" s="20"/>
      <c r="H26" s="44" t="str">
        <f>$A49</f>
        <v>IRS</v>
      </c>
      <c r="I26" s="24" t="str">
        <f>$A49</f>
        <v>IRS</v>
      </c>
      <c r="J26" s="25" t="str">
        <f>$A49</f>
        <v>IRS</v>
      </c>
      <c r="K26" s="49" t="s">
        <v>18</v>
      </c>
      <c r="L26" s="20"/>
      <c r="M26" s="20"/>
      <c r="N26" s="44" t="str">
        <f>$A49</f>
        <v>IRS</v>
      </c>
      <c r="O26" s="24" t="str">
        <f>$A49</f>
        <v>IRS</v>
      </c>
      <c r="P26" s="25" t="str">
        <f>$A49</f>
        <v>IRS</v>
      </c>
      <c r="Q26" s="49" t="s">
        <v>18</v>
      </c>
      <c r="R26" s="20"/>
      <c r="S26" s="20"/>
      <c r="T26" s="44" t="str">
        <f>$A49</f>
        <v>IRS</v>
      </c>
      <c r="U26" s="24" t="str">
        <f>$A49</f>
        <v>IRS</v>
      </c>
      <c r="V26" s="25" t="str">
        <f>$A49</f>
        <v>IRS</v>
      </c>
    </row>
    <row r="27" spans="1:22" x14ac:dyDescent="0.25">
      <c r="D27" s="1" t="s">
        <v>21</v>
      </c>
      <c r="E27" s="26" t="str">
        <f>IF(E25&gt;IF(E26=$A48,$B25,IF(E26=$A49,60%,0)),"Higher",IF(E25=IF(E26=$A48,$B25,IF(E26=$A49,60%,0)),"Same","Lower"))</f>
        <v>Lower</v>
      </c>
      <c r="F27" s="20"/>
      <c r="G27" s="20"/>
      <c r="H27" s="45" t="str">
        <f>IF(H25&gt;60%,"&gt;60%","=&lt;60%")</f>
        <v>=&lt;60%</v>
      </c>
      <c r="I27" s="27" t="str">
        <f>IF(I25&gt;60%,"&gt;60%","=&lt;60%")</f>
        <v>=&lt;60%</v>
      </c>
      <c r="J27" s="28" t="str">
        <f>IF(J25&gt;60%,"&gt;60%","=&lt;60%")</f>
        <v>=&lt;60%</v>
      </c>
      <c r="K27" s="26" t="str">
        <f>IF(K25&gt;IF(K26=$A48,$B25,IF(K26=$A49,60%,0)),"Higher",IF(K25=IF(K26=$A48,$B25,IF(K26=$A49,60%,0)),"Same","Lower"))</f>
        <v>Lower</v>
      </c>
      <c r="L27" s="20"/>
      <c r="M27" s="20"/>
      <c r="N27" s="45" t="str">
        <f>IF(N25&gt;60%,"&gt;60%","=&lt;60%")</f>
        <v>=&lt;60%</v>
      </c>
      <c r="O27" s="27" t="str">
        <f>IF(O25&gt;60%,"&gt;60%","=&lt;60%")</f>
        <v>=&lt;60%</v>
      </c>
      <c r="P27" s="28" t="str">
        <f>IF(P25&gt;60%,"&gt;60%","=&lt;60%")</f>
        <v>=&lt;60%</v>
      </c>
      <c r="Q27" s="26" t="str">
        <f>IF(Q25&gt;IF(Q26=$A48,$B25,IF(Q26=$A49,60%,0)),"Higher",IF(Q25=IF(Q26=$A48,$B25,IF(Q26=$A49,60%,0)),"Same","Lower"))</f>
        <v>Same</v>
      </c>
      <c r="R27" s="20"/>
      <c r="S27" s="20"/>
      <c r="T27" s="45" t="str">
        <f>IF(T25&gt;60%,"&gt;60%","=&lt;60%")</f>
        <v>&gt;60%</v>
      </c>
      <c r="U27" s="27" t="str">
        <f>IF(U25&gt;60%,"&gt;60%","=&lt;60%")</f>
        <v>=&lt;60%</v>
      </c>
      <c r="V27" s="28" t="str">
        <f>IF(V25&gt;60%,"&gt;60%","=&lt;60%")</f>
        <v>=&lt;60%</v>
      </c>
    </row>
    <row r="47" spans="1:1" x14ac:dyDescent="0.25">
      <c r="A47" s="2" t="s">
        <v>20</v>
      </c>
    </row>
    <row r="48" spans="1:1" x14ac:dyDescent="0.25">
      <c r="A48" s="2" t="s">
        <v>19</v>
      </c>
    </row>
    <row r="49" spans="1:1" x14ac:dyDescent="0.25">
      <c r="A49" s="2" t="s">
        <v>18</v>
      </c>
    </row>
  </sheetData>
  <sheetProtection algorithmName="SHA-512" hashValue="HZQ82iexPJqRxW9o/xS9FKOSZpnGiHJAzXY8IGkKDzNHG2HaE91O8RCD/xygcqQ67tPyzRDyEZCwVli+YwJ0Mg==" saltValue="dHj/L/MX9kDC1vHtqEyRKw==" spinCount="100000" sheet="1" objects="1" scenarios="1" formatCells="0" formatColumns="0" formatRows="0"/>
  <mergeCells count="12">
    <mergeCell ref="D9:D21"/>
    <mergeCell ref="G9:G21"/>
    <mergeCell ref="M9:M21"/>
    <mergeCell ref="S9:S21"/>
    <mergeCell ref="E1:V5"/>
    <mergeCell ref="T6:V6"/>
    <mergeCell ref="H6:J6"/>
    <mergeCell ref="N6:P6"/>
    <mergeCell ref="B6:D6"/>
    <mergeCell ref="E6:G6"/>
    <mergeCell ref="K6:M6"/>
    <mergeCell ref="Q6:S6"/>
  </mergeCells>
  <conditionalFormatting sqref="E27">
    <cfRule type="cellIs" dxfId="35" priority="48" operator="equal">
      <formula>"Lower"</formula>
    </cfRule>
    <cfRule type="cellIs" dxfId="34" priority="71" operator="equal">
      <formula>"Same"</formula>
    </cfRule>
    <cfRule type="cellIs" dxfId="33" priority="72" operator="equal">
      <formula>"Higher"</formula>
    </cfRule>
  </conditionalFormatting>
  <conditionalFormatting sqref="H27">
    <cfRule type="cellIs" dxfId="32" priority="69" operator="equal">
      <formula>"=&lt;60%"</formula>
    </cfRule>
    <cfRule type="cellIs" dxfId="31" priority="70" operator="equal">
      <formula>"&gt;60%"</formula>
    </cfRule>
  </conditionalFormatting>
  <conditionalFormatting sqref="I27">
    <cfRule type="cellIs" dxfId="30" priority="59" operator="equal">
      <formula>"=&lt;60%"</formula>
    </cfRule>
    <cfRule type="cellIs" dxfId="29" priority="60" operator="equal">
      <formula>"&gt;60%"</formula>
    </cfRule>
  </conditionalFormatting>
  <conditionalFormatting sqref="J27">
    <cfRule type="cellIs" dxfId="28" priority="57" operator="equal">
      <formula>"=&lt;60%"</formula>
    </cfRule>
    <cfRule type="cellIs" dxfId="27" priority="58" operator="equal">
      <formula>"&gt;60%"</formula>
    </cfRule>
  </conditionalFormatting>
  <conditionalFormatting sqref="N27">
    <cfRule type="cellIs" dxfId="26" priority="53" operator="equal">
      <formula>"=&lt;60%"</formula>
    </cfRule>
    <cfRule type="cellIs" dxfId="25" priority="54" operator="equal">
      <formula>"&gt;60%"</formula>
    </cfRule>
  </conditionalFormatting>
  <conditionalFormatting sqref="O27">
    <cfRule type="cellIs" dxfId="24" priority="51" operator="equal">
      <formula>"=&lt;60%"</formula>
    </cfRule>
    <cfRule type="cellIs" dxfId="23" priority="52" operator="equal">
      <formula>"&gt;60%"</formula>
    </cfRule>
  </conditionalFormatting>
  <conditionalFormatting sqref="P27">
    <cfRule type="cellIs" dxfId="22" priority="49" operator="equal">
      <formula>"=&lt;60%"</formula>
    </cfRule>
    <cfRule type="cellIs" dxfId="21" priority="50" operator="equal">
      <formula>"&gt;60%"</formula>
    </cfRule>
  </conditionalFormatting>
  <conditionalFormatting sqref="T27">
    <cfRule type="cellIs" dxfId="20" priority="43" operator="equal">
      <formula>"=&lt;60%"</formula>
    </cfRule>
    <cfRule type="cellIs" dxfId="19" priority="44" operator="equal">
      <formula>"&gt;60%"</formula>
    </cfRule>
  </conditionalFormatting>
  <conditionalFormatting sqref="U27">
    <cfRule type="cellIs" dxfId="18" priority="41" operator="equal">
      <formula>"=&lt;60%"</formula>
    </cfRule>
    <cfRule type="cellIs" dxfId="17" priority="42" operator="equal">
      <formula>"&gt;60%"</formula>
    </cfRule>
  </conditionalFormatting>
  <conditionalFormatting sqref="V27">
    <cfRule type="cellIs" dxfId="16" priority="39" operator="equal">
      <formula>"=&lt;60%"</formula>
    </cfRule>
    <cfRule type="cellIs" dxfId="15" priority="40" operator="equal">
      <formula>"&gt;60%"</formula>
    </cfRule>
  </conditionalFormatting>
  <conditionalFormatting sqref="K27">
    <cfRule type="cellIs" dxfId="14" priority="27" operator="equal">
      <formula>"Lower"</formula>
    </cfRule>
    <cfRule type="cellIs" dxfId="13" priority="28" operator="equal">
      <formula>"Same"</formula>
    </cfRule>
    <cfRule type="cellIs" dxfId="12" priority="29" operator="equal">
      <formula>"Higher"</formula>
    </cfRule>
  </conditionalFormatting>
  <conditionalFormatting sqref="Q27">
    <cfRule type="cellIs" dxfId="11" priority="24" operator="equal">
      <formula>"Lower"</formula>
    </cfRule>
    <cfRule type="cellIs" dxfId="10" priority="25" operator="equal">
      <formula>"Same"</formula>
    </cfRule>
    <cfRule type="cellIs" dxfId="9" priority="26" operator="equal">
      <formula>"Higher"</formula>
    </cfRule>
  </conditionalFormatting>
  <conditionalFormatting sqref="H9:J21">
    <cfRule type="expression" dxfId="8" priority="21">
      <formula>$E9&lt;1</formula>
    </cfRule>
  </conditionalFormatting>
  <conditionalFormatting sqref="N9:P21">
    <cfRule type="expression" dxfId="7" priority="18">
      <formula>$K9&lt;1</formula>
    </cfRule>
  </conditionalFormatting>
  <conditionalFormatting sqref="T9:V21">
    <cfRule type="expression" dxfId="6" priority="17">
      <formula>$Q9&lt;1</formula>
    </cfRule>
  </conditionalFormatting>
  <conditionalFormatting sqref="B24 E24 K24 Q24">
    <cfRule type="expression" dxfId="5" priority="73">
      <formula>AND($D$2&gt;0,B24&gt;0,$D2&lt;&gt;B24)</formula>
    </cfRule>
  </conditionalFormatting>
  <conditionalFormatting sqref="C9:C21">
    <cfRule type="expression" dxfId="4" priority="75">
      <formula>$D$3&gt;SUM(C$9:C$21)</formula>
    </cfRule>
  </conditionalFormatting>
  <conditionalFormatting sqref="F9:F21">
    <cfRule type="expression" dxfId="3" priority="76">
      <formula>$D$3&gt;SUM(F$9:F$21)</formula>
    </cfRule>
  </conditionalFormatting>
  <conditionalFormatting sqref="L9:L21 R9:R21">
    <cfRule type="expression" dxfId="2" priority="77">
      <formula>$D$3&gt;SUM(L$9:L$21)</formula>
    </cfRule>
  </conditionalFormatting>
  <conditionalFormatting sqref="D9:D21 G9:G21 M9:M21 S9:S21">
    <cfRule type="cellIs" dxfId="1" priority="3" operator="greaterThanOrEqual">
      <formula>$D$3</formula>
    </cfRule>
    <cfRule type="cellIs" dxfId="0" priority="15" operator="lessThan">
      <formula>$D$3</formula>
    </cfRule>
  </conditionalFormatting>
  <dataValidations count="1">
    <dataValidation type="list" allowBlank="1" showInputMessage="1" showErrorMessage="1" sqref="E26 K26 Q26" xr:uid="{00000000-0002-0000-0000-000000000000}">
      <formula1>$A$47:$A$49</formula1>
    </dataValidation>
  </dataValidations>
  <printOptions horizontalCentered="1"/>
  <pageMargins left="0.25" right="0.25" top="0.75" bottom="0.75" header="0.3" footer="0.3"/>
  <pageSetup paperSize="5" scale="85"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CFB2C1F95E10B43A73DAC8A7F73581C" ma:contentTypeVersion="0" ma:contentTypeDescription="Create a new document." ma:contentTypeScope="" ma:versionID="423978711296cb4df3b1a81eabe0fa46">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B065E4D-41D2-4732-BA3D-83483FEE6B8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E3FA8DC7-F6E8-4160-B6E7-19031CBEB03E}">
  <ds:schemaRefs>
    <ds:schemaRef ds:uri="http://schemas.microsoft.com/sharepoint/v3/contenttype/forms"/>
  </ds:schemaRefs>
</ds:datastoreItem>
</file>

<file path=customXml/itemProps3.xml><?xml version="1.0" encoding="utf-8"?>
<ds:datastoreItem xmlns:ds="http://schemas.openxmlformats.org/officeDocument/2006/customXml" ds:itemID="{CC408B57-DE62-4A37-A9FE-50BC470C6FB5}">
  <ds:schemaRefs>
    <ds:schemaRef ds:uri="http://schemas.microsoft.com/office/2006/metadata/properties"/>
    <ds:schemaRef ds:uri="http://www.w3.org/XML/1998/namespace"/>
    <ds:schemaRef ds:uri="http://purl.org/dc/dcmitype/"/>
    <ds:schemaRef ds:uri="http://schemas.openxmlformats.org/package/2006/metadata/core-properties"/>
    <ds:schemaRef ds:uri="http://schemas.microsoft.com/office/2006/documentManagement/types"/>
    <ds:schemaRef ds:uri="http://purl.org/dc/elements/1.1/"/>
    <ds:schemaRef ds:uri="http://schemas.microsoft.com/office/infopath/2007/PartnerControl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IncomeAvg</vt:lpstr>
      <vt:lpstr>IncomeAvg!Print_Area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Kevin Tatreau</dc:creator>
  <cp:lastModifiedBy>Elizabeth Thorp</cp:lastModifiedBy>
  <cp:lastPrinted>2018-06-26T22:01:17Z</cp:lastPrinted>
  <dcterms:created xsi:type="dcterms:W3CDTF">2018-06-22T10:19:47Z</dcterms:created>
  <dcterms:modified xsi:type="dcterms:W3CDTF">2018-08-03T13:16:02Z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0x010100BCFB2C1F95E10B43A73DAC8A7F73581C</vt:lpwstr>
  </property>
</Properties>
</file>