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floridahousing.sharepoint.com/sites/MF/allocations/Combined Cycle/Advance Review/Advance Review Process - beginning 6.23.2023/"/>
    </mc:Choice>
  </mc:AlternateContent>
  <xr:revisionPtr revIDLastSave="2" documentId="8_{AE3DCFD1-957A-44D8-84E8-179AA616721E}" xr6:coauthVersionLast="47" xr6:coauthVersionMax="47" xr10:uidLastSave="{AFEE0F1D-EC96-475C-81A0-5705E244FD8B}"/>
  <workbookProtection workbookAlgorithmName="SHA-512" workbookHashValue="c0dm7UF2+ekDIO/f3sHkB7+yd9gyW1nEpw7bbSEXkrEwnfeLDaB1+bvTwV1yuEFcNIjKPHGs/VkNnJhRCNd7tw==" workbookSaltValue="aq/7fZtca8iMSEG+Gmb04A==" workbookSpinCount="100000" lockStructure="1"/>
  <bookViews>
    <workbookView xWindow="28680" yWindow="135" windowWidth="29040" windowHeight="15720" firstSheet="1" activeTab="2" xr2:uid="{00000000-000D-0000-FFFF-FFFF00000000}"/>
  </bookViews>
  <sheets>
    <sheet name="Menus" sheetId="2" state="veryHidden" r:id="rId1"/>
    <sheet name="Guidance" sheetId="4" r:id="rId2"/>
    <sheet name="Applicant_Principals" sheetId="1" r:id="rId3"/>
    <sheet name="Developer_Principals" sheetId="3" r:id="rId4"/>
  </sheets>
  <definedNames>
    <definedName name="App1PL">Guidance!$M$14</definedName>
    <definedName name="App2PL">Guidance!$M$31</definedName>
    <definedName name="App3PL">Guidance!$M$47</definedName>
    <definedName name="App4PL">Guidance!$M$59</definedName>
    <definedName name="ApplicantStructure">Menus!$S$9</definedName>
    <definedName name="Continue">Menus!$S$13</definedName>
    <definedName name="Dev1PL">Guidance!$M$72</definedName>
    <definedName name="Dev2PL">Guidance!$M$82</definedName>
    <definedName name="DeveloperStructure">Menus!$S$10</definedName>
    <definedName name="Fill_In_List">Menus!$R$2:$R$61</definedName>
    <definedName name="Final">Menus!$S$14</definedName>
    <definedName name="InsertDevName">Menus!$S$26</definedName>
    <definedName name="Last">Menus!$S$15</definedName>
    <definedName name="MakeASelection">Menus!$S$8</definedName>
    <definedName name="NaturalPerson">Menus!$S$12</definedName>
    <definedName name="NeedName">Menus!$S$16</definedName>
    <definedName name="NOT_OK">Menus!$S$3</definedName>
    <definedName name="NotNeeded">Menus!$S$25</definedName>
    <definedName name="OK">Menus!$S$2</definedName>
    <definedName name="Oof1st_NotOK">Menus!$S$21</definedName>
    <definedName name="Oof2nd_NotOK">Menus!$S$22</definedName>
    <definedName name="Oof3rd_NotOK">Menus!$S$23</definedName>
    <definedName name="Pof1st_NotOK">Menus!$S$18</definedName>
    <definedName name="Pof2nd_NotOK">Menus!$S$19</definedName>
    <definedName name="Pof3rd_NotOK">Menus!$S$20</definedName>
    <definedName name="PofA_NotOK">Menus!$S$17</definedName>
    <definedName name="PofD_NotOK">Menus!$S$24</definedName>
    <definedName name="_xlnm.Print_Area" localSheetId="2">Applicant_Principals!$A$1:$L$166</definedName>
    <definedName name="_xlnm.Print_Area" localSheetId="3">Developer_Principals!$A$3:$K$302</definedName>
    <definedName name="_xlnm.Print_Area" localSheetId="1">Guidance!$A$1</definedName>
    <definedName name="_xlnm.Print_Area" localSheetId="0">Menus!$B$1:$J$15</definedName>
    <definedName name="_xlnm.Print_Titles" localSheetId="2">Applicant_Principals!$1:$2</definedName>
    <definedName name="_xlnm.Print_Titles" localSheetId="3">Developer_Principals!$1:$2</definedName>
    <definedName name="Select1PrincipalNo">Menus!$S$5</definedName>
    <definedName name="Select2PrincipalNo">Menus!$S$6</definedName>
    <definedName name="Select3PrincipalNo">Menus!$S$7</definedName>
    <definedName name="SelectaPrincipal">Menus!$S$4</definedName>
    <definedName name="TrustorNatural">Menus!$S$11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4" l="1"/>
  <c r="B12" i="4" s="1"/>
  <c r="N16" i="4" s="1"/>
  <c r="B16" i="4" s="1"/>
  <c r="V166" i="1" l="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7" i="1"/>
  <c r="V109" i="1"/>
  <c r="V108" i="1"/>
  <c r="F102" i="1"/>
  <c r="N227" i="3" l="1"/>
  <c r="T227" i="3" s="1"/>
  <c r="N219" i="3"/>
  <c r="T219" i="3" s="1"/>
  <c r="N132" i="3"/>
  <c r="T132" i="3" s="1"/>
  <c r="N124" i="3"/>
  <c r="T124" i="3" s="1"/>
  <c r="N116" i="3"/>
  <c r="T116" i="3" s="1"/>
  <c r="V234" i="3"/>
  <c r="N234" i="3" s="1"/>
  <c r="T234" i="3" s="1"/>
  <c r="V233" i="3"/>
  <c r="N233" i="3" s="1"/>
  <c r="T233" i="3" s="1"/>
  <c r="V232" i="3"/>
  <c r="N232" i="3" s="1"/>
  <c r="T232" i="3" s="1"/>
  <c r="V231" i="3"/>
  <c r="N231" i="3" s="1"/>
  <c r="T231" i="3" s="1"/>
  <c r="V230" i="3"/>
  <c r="N230" i="3" s="1"/>
  <c r="T230" i="3" s="1"/>
  <c r="V229" i="3"/>
  <c r="N229" i="3" s="1"/>
  <c r="T229" i="3" s="1"/>
  <c r="V228" i="3"/>
  <c r="N228" i="3" s="1"/>
  <c r="T228" i="3" s="1"/>
  <c r="V227" i="3"/>
  <c r="V226" i="3"/>
  <c r="N226" i="3" s="1"/>
  <c r="T226" i="3" s="1"/>
  <c r="V225" i="3"/>
  <c r="N225" i="3" s="1"/>
  <c r="T225" i="3" s="1"/>
  <c r="V224" i="3"/>
  <c r="N224" i="3" s="1"/>
  <c r="T224" i="3" s="1"/>
  <c r="V223" i="3"/>
  <c r="N223" i="3" s="1"/>
  <c r="T223" i="3" s="1"/>
  <c r="V222" i="3"/>
  <c r="N222" i="3" s="1"/>
  <c r="T222" i="3" s="1"/>
  <c r="V221" i="3"/>
  <c r="N221" i="3" s="1"/>
  <c r="T221" i="3" s="1"/>
  <c r="V220" i="3"/>
  <c r="N220" i="3" s="1"/>
  <c r="T220" i="3" s="1"/>
  <c r="V219" i="3"/>
  <c r="V218" i="3"/>
  <c r="N218" i="3" s="1"/>
  <c r="T218" i="3" s="1"/>
  <c r="V217" i="3"/>
  <c r="N217" i="3" s="1"/>
  <c r="T217" i="3" s="1"/>
  <c r="V216" i="3"/>
  <c r="N216" i="3" s="1"/>
  <c r="T216" i="3" s="1"/>
  <c r="V215" i="3"/>
  <c r="N215" i="3" s="1"/>
  <c r="T215" i="3" s="1"/>
  <c r="V214" i="3"/>
  <c r="V134" i="3"/>
  <c r="N134" i="3" s="1"/>
  <c r="T134" i="3" s="1"/>
  <c r="V133" i="3"/>
  <c r="N133" i="3" s="1"/>
  <c r="T133" i="3" s="1"/>
  <c r="V132" i="3"/>
  <c r="V131" i="3"/>
  <c r="N131" i="3" s="1"/>
  <c r="T131" i="3" s="1"/>
  <c r="V130" i="3"/>
  <c r="N130" i="3" s="1"/>
  <c r="T130" i="3" s="1"/>
  <c r="V129" i="3"/>
  <c r="N129" i="3" s="1"/>
  <c r="T129" i="3" s="1"/>
  <c r="V128" i="3"/>
  <c r="N128" i="3" s="1"/>
  <c r="T128" i="3" s="1"/>
  <c r="V127" i="3"/>
  <c r="N127" i="3" s="1"/>
  <c r="T127" i="3" s="1"/>
  <c r="V126" i="3"/>
  <c r="N126" i="3" s="1"/>
  <c r="T126" i="3" s="1"/>
  <c r="V125" i="3"/>
  <c r="N125" i="3" s="1"/>
  <c r="T125" i="3" s="1"/>
  <c r="V124" i="3"/>
  <c r="V123" i="3"/>
  <c r="N123" i="3" s="1"/>
  <c r="T123" i="3" s="1"/>
  <c r="V122" i="3"/>
  <c r="N122" i="3" s="1"/>
  <c r="T122" i="3" s="1"/>
  <c r="V121" i="3"/>
  <c r="N121" i="3" s="1"/>
  <c r="T121" i="3" s="1"/>
  <c r="V120" i="3"/>
  <c r="N120" i="3" s="1"/>
  <c r="T120" i="3" s="1"/>
  <c r="V119" i="3"/>
  <c r="N119" i="3" s="1"/>
  <c r="T119" i="3" s="1"/>
  <c r="V118" i="3"/>
  <c r="N118" i="3" s="1"/>
  <c r="T118" i="3" s="1"/>
  <c r="V117" i="3"/>
  <c r="N117" i="3" s="1"/>
  <c r="T117" i="3" s="1"/>
  <c r="V116" i="3"/>
  <c r="V115" i="3"/>
  <c r="N115" i="3" s="1"/>
  <c r="T115" i="3" s="1"/>
  <c r="V114" i="3"/>
  <c r="V15" i="3"/>
  <c r="N15" i="3" s="1"/>
  <c r="T15" i="3" s="1"/>
  <c r="V34" i="3"/>
  <c r="N34" i="3" s="1"/>
  <c r="V33" i="3"/>
  <c r="N33" i="3" s="1"/>
  <c r="T33" i="3" s="1"/>
  <c r="V32" i="3"/>
  <c r="N32" i="3" s="1"/>
  <c r="T32" i="3" s="1"/>
  <c r="V31" i="3"/>
  <c r="N31" i="3" s="1"/>
  <c r="T31" i="3" s="1"/>
  <c r="V30" i="3"/>
  <c r="N30" i="3" s="1"/>
  <c r="T30" i="3" s="1"/>
  <c r="V29" i="3"/>
  <c r="N29" i="3" s="1"/>
  <c r="T29" i="3" s="1"/>
  <c r="V28" i="3"/>
  <c r="N28" i="3" s="1"/>
  <c r="T28" i="3" s="1"/>
  <c r="V27" i="3"/>
  <c r="N27" i="3" s="1"/>
  <c r="T27" i="3" s="1"/>
  <c r="V26" i="3"/>
  <c r="N26" i="3" s="1"/>
  <c r="T26" i="3" s="1"/>
  <c r="V25" i="3"/>
  <c r="N25" i="3" s="1"/>
  <c r="T25" i="3" s="1"/>
  <c r="V24" i="3"/>
  <c r="N24" i="3" s="1"/>
  <c r="T24" i="3" s="1"/>
  <c r="V23" i="3"/>
  <c r="N23" i="3" s="1"/>
  <c r="T23" i="3" s="1"/>
  <c r="V22" i="3"/>
  <c r="N22" i="3" s="1"/>
  <c r="T22" i="3" s="1"/>
  <c r="V21" i="3"/>
  <c r="N21" i="3" s="1"/>
  <c r="T21" i="3" s="1"/>
  <c r="V20" i="3"/>
  <c r="N20" i="3" s="1"/>
  <c r="T20" i="3" s="1"/>
  <c r="V19" i="3"/>
  <c r="N19" i="3" s="1"/>
  <c r="T19" i="3" s="1"/>
  <c r="V18" i="3"/>
  <c r="N18" i="3" s="1"/>
  <c r="T18" i="3" s="1"/>
  <c r="V17" i="3"/>
  <c r="N17" i="3" s="1"/>
  <c r="T17" i="3" s="1"/>
  <c r="V16" i="3"/>
  <c r="N16" i="3" s="1"/>
  <c r="T16" i="3" s="1"/>
  <c r="V14" i="3"/>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4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32" i="1"/>
  <c r="N32" i="1" s="1"/>
  <c r="V31" i="1"/>
  <c r="N31" i="1" s="1"/>
  <c r="V30" i="1"/>
  <c r="N30" i="1" s="1"/>
  <c r="V29" i="1"/>
  <c r="N29" i="1" s="1"/>
  <c r="V28" i="1"/>
  <c r="N28" i="1" s="1"/>
  <c r="V27" i="1"/>
  <c r="N27" i="1" s="1"/>
  <c r="V26" i="1"/>
  <c r="N26" i="1" s="1"/>
  <c r="V25" i="1"/>
  <c r="N25" i="1" s="1"/>
  <c r="V24" i="1"/>
  <c r="N24" i="1" s="1"/>
  <c r="V23" i="1"/>
  <c r="N23" i="1" s="1"/>
  <c r="V22" i="1"/>
  <c r="N22" i="1" s="1"/>
  <c r="V21" i="1"/>
  <c r="N21" i="1" s="1"/>
  <c r="V19" i="1"/>
  <c r="N19" i="1" s="1"/>
  <c r="V18" i="1"/>
  <c r="N18" i="1" s="1"/>
  <c r="V17" i="1"/>
  <c r="N17" i="1" s="1"/>
  <c r="V16" i="1"/>
  <c r="N16" i="1" s="1"/>
  <c r="V15" i="1"/>
  <c r="N15" i="1" s="1"/>
  <c r="V14" i="1"/>
  <c r="N14" i="1" s="1"/>
  <c r="V13" i="1"/>
  <c r="N13" i="1" s="1"/>
  <c r="V20" i="1"/>
  <c r="N20" i="1" s="1"/>
  <c r="V12" i="1"/>
  <c r="T34" i="3" l="1"/>
  <c r="A1" i="3" l="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M13" i="1"/>
  <c r="R233" i="1" l="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T13" i="1"/>
  <c r="D166" i="1" l="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N174" i="1" l="1"/>
  <c r="T174" i="1" s="1"/>
  <c r="N233" i="1"/>
  <c r="T233" i="1" s="1"/>
  <c r="N225" i="1"/>
  <c r="T225" i="1" s="1"/>
  <c r="N217" i="1"/>
  <c r="T217" i="1" s="1"/>
  <c r="N209" i="1"/>
  <c r="T209" i="1" s="1"/>
  <c r="N201" i="1"/>
  <c r="T201" i="1" s="1"/>
  <c r="N193" i="1"/>
  <c r="T193" i="1" s="1"/>
  <c r="N185" i="1"/>
  <c r="T185" i="1" s="1"/>
  <c r="N177" i="1"/>
  <c r="T177" i="1" s="1"/>
  <c r="N219" i="1"/>
  <c r="T219" i="1" s="1"/>
  <c r="N232" i="1"/>
  <c r="T232" i="1" s="1"/>
  <c r="N224" i="1"/>
  <c r="T224" i="1" s="1"/>
  <c r="N216" i="1"/>
  <c r="T216" i="1" s="1"/>
  <c r="N208" i="1"/>
  <c r="T208" i="1" s="1"/>
  <c r="N200" i="1"/>
  <c r="T200" i="1" s="1"/>
  <c r="N192" i="1"/>
  <c r="T192" i="1" s="1"/>
  <c r="N184" i="1"/>
  <c r="T184" i="1" s="1"/>
  <c r="N176" i="1"/>
  <c r="T176" i="1" s="1"/>
  <c r="N231" i="1"/>
  <c r="T231" i="1" s="1"/>
  <c r="N223" i="1"/>
  <c r="T223" i="1" s="1"/>
  <c r="N215" i="1"/>
  <c r="T215" i="1" s="1"/>
  <c r="N207" i="1"/>
  <c r="T207" i="1" s="1"/>
  <c r="N199" i="1"/>
  <c r="T199" i="1" s="1"/>
  <c r="N191" i="1"/>
  <c r="T191" i="1" s="1"/>
  <c r="N183" i="1"/>
  <c r="T183" i="1" s="1"/>
  <c r="N175" i="1"/>
  <c r="T175" i="1" s="1"/>
  <c r="N211" i="1"/>
  <c r="T211" i="1" s="1"/>
  <c r="N230" i="1"/>
  <c r="T230" i="1" s="1"/>
  <c r="N222" i="1"/>
  <c r="T222" i="1" s="1"/>
  <c r="N214" i="1"/>
  <c r="T214" i="1" s="1"/>
  <c r="N206" i="1"/>
  <c r="T206" i="1" s="1"/>
  <c r="N198" i="1"/>
  <c r="T198" i="1" s="1"/>
  <c r="N190" i="1"/>
  <c r="T190" i="1" s="1"/>
  <c r="N182" i="1"/>
  <c r="T182" i="1" s="1"/>
  <c r="N197" i="1"/>
  <c r="T197" i="1" s="1"/>
  <c r="N195" i="1"/>
  <c r="T195" i="1" s="1"/>
  <c r="N229" i="1"/>
  <c r="T229" i="1" s="1"/>
  <c r="N221" i="1"/>
  <c r="T221" i="1" s="1"/>
  <c r="N213" i="1"/>
  <c r="T213" i="1" s="1"/>
  <c r="N205" i="1"/>
  <c r="T205" i="1" s="1"/>
  <c r="N189" i="1"/>
  <c r="T189" i="1" s="1"/>
  <c r="N179" i="1"/>
  <c r="T179" i="1" s="1"/>
  <c r="N228" i="1"/>
  <c r="T228" i="1" s="1"/>
  <c r="N220" i="1"/>
  <c r="T220" i="1" s="1"/>
  <c r="N212" i="1"/>
  <c r="T212" i="1" s="1"/>
  <c r="N204" i="1"/>
  <c r="T204" i="1" s="1"/>
  <c r="N196" i="1"/>
  <c r="T196" i="1" s="1"/>
  <c r="N188" i="1"/>
  <c r="T188" i="1" s="1"/>
  <c r="N180" i="1"/>
  <c r="T180" i="1" s="1"/>
  <c r="N227" i="1"/>
  <c r="T227" i="1" s="1"/>
  <c r="N203" i="1"/>
  <c r="T203" i="1" s="1"/>
  <c r="N226" i="1"/>
  <c r="T226" i="1" s="1"/>
  <c r="N218" i="1"/>
  <c r="T218" i="1" s="1"/>
  <c r="N210" i="1"/>
  <c r="T210" i="1" s="1"/>
  <c r="N202" i="1"/>
  <c r="T202" i="1" s="1"/>
  <c r="N194" i="1"/>
  <c r="T194" i="1" s="1"/>
  <c r="N186" i="1"/>
  <c r="T186" i="1" s="1"/>
  <c r="N178" i="1"/>
  <c r="T178" i="1" s="1"/>
  <c r="N181" i="1"/>
  <c r="T181" i="1" s="1"/>
  <c r="N187" i="1"/>
  <c r="T187" i="1" s="1"/>
  <c r="P111" i="1"/>
  <c r="M7" i="2"/>
  <c r="P110" i="1"/>
  <c r="M6" i="2"/>
  <c r="P109" i="1"/>
  <c r="M5" i="2"/>
  <c r="M15" i="2"/>
  <c r="P119" i="1"/>
  <c r="M23" i="2"/>
  <c r="P127" i="1"/>
  <c r="M31" i="2"/>
  <c r="P135" i="1"/>
  <c r="M39" i="2"/>
  <c r="P143" i="1"/>
  <c r="M47" i="2"/>
  <c r="P151" i="1"/>
  <c r="M55" i="2"/>
  <c r="P159" i="1"/>
  <c r="M4" i="2"/>
  <c r="P108" i="1"/>
  <c r="M12" i="2"/>
  <c r="P116" i="1"/>
  <c r="M20" i="2"/>
  <c r="P124" i="1"/>
  <c r="M28" i="2"/>
  <c r="P132" i="1"/>
  <c r="M36" i="2"/>
  <c r="P140" i="1"/>
  <c r="M44" i="2"/>
  <c r="P148" i="1"/>
  <c r="M52" i="2"/>
  <c r="P156" i="1"/>
  <c r="M60" i="2"/>
  <c r="P164" i="1"/>
  <c r="M13" i="2"/>
  <c r="P117" i="1"/>
  <c r="M29" i="2"/>
  <c r="P133" i="1"/>
  <c r="M45" i="2"/>
  <c r="P149" i="1"/>
  <c r="M53" i="2"/>
  <c r="P157" i="1"/>
  <c r="M8" i="2"/>
  <c r="P112" i="1"/>
  <c r="M24" i="2"/>
  <c r="P128" i="1"/>
  <c r="M32" i="2"/>
  <c r="P136" i="1"/>
  <c r="M40" i="2"/>
  <c r="P144" i="1"/>
  <c r="M48" i="2"/>
  <c r="P152" i="1"/>
  <c r="M56" i="2"/>
  <c r="P160" i="1"/>
  <c r="M9" i="2"/>
  <c r="P113" i="1"/>
  <c r="M17" i="2"/>
  <c r="P121" i="1"/>
  <c r="M25" i="2"/>
  <c r="P129" i="1"/>
  <c r="M33" i="2"/>
  <c r="P137" i="1"/>
  <c r="M41" i="2"/>
  <c r="P145" i="1"/>
  <c r="M49" i="2"/>
  <c r="P153" i="1"/>
  <c r="M57" i="2"/>
  <c r="P161" i="1"/>
  <c r="M21" i="2"/>
  <c r="P125" i="1"/>
  <c r="M37" i="2"/>
  <c r="P141" i="1"/>
  <c r="M61" i="2"/>
  <c r="P165" i="1"/>
  <c r="M16" i="2"/>
  <c r="P120" i="1"/>
  <c r="M10" i="2"/>
  <c r="P114" i="1"/>
  <c r="M18" i="2"/>
  <c r="P122" i="1"/>
  <c r="M26" i="2"/>
  <c r="P130" i="1"/>
  <c r="M34" i="2"/>
  <c r="P138" i="1"/>
  <c r="M42" i="2"/>
  <c r="P146" i="1"/>
  <c r="M50" i="2"/>
  <c r="P154" i="1"/>
  <c r="M58" i="2"/>
  <c r="P162" i="1"/>
  <c r="P107" i="1"/>
  <c r="M11" i="2"/>
  <c r="P115" i="1"/>
  <c r="M19" i="2"/>
  <c r="P123" i="1"/>
  <c r="M27" i="2"/>
  <c r="P131" i="1"/>
  <c r="M35" i="2"/>
  <c r="P139" i="1"/>
  <c r="M43" i="2"/>
  <c r="P147" i="1"/>
  <c r="M51" i="2"/>
  <c r="P155" i="1"/>
  <c r="M59" i="2"/>
  <c r="P163" i="1"/>
  <c r="M14" i="2"/>
  <c r="P118" i="1"/>
  <c r="M22" i="2"/>
  <c r="P126" i="1"/>
  <c r="M30" i="2"/>
  <c r="P134" i="1"/>
  <c r="M38" i="2"/>
  <c r="P142" i="1"/>
  <c r="M46" i="2"/>
  <c r="P150" i="1"/>
  <c r="M54" i="2"/>
  <c r="P158" i="1"/>
  <c r="M62" i="2"/>
  <c r="P166" i="1"/>
  <c r="M3" i="2"/>
  <c r="A169" i="1"/>
  <c r="F169" i="1"/>
  <c r="T32" i="1" l="1"/>
  <c r="T31" i="1"/>
  <c r="T30" i="1"/>
  <c r="T29" i="1"/>
  <c r="T28" i="1"/>
  <c r="T27" i="1"/>
  <c r="T26" i="1"/>
  <c r="T25" i="1"/>
  <c r="T24" i="1"/>
  <c r="T23" i="1"/>
  <c r="T22" i="1"/>
  <c r="T21" i="1"/>
  <c r="T19" i="1"/>
  <c r="T18" i="1"/>
  <c r="T17" i="1"/>
  <c r="T16" i="1"/>
  <c r="T15" i="1"/>
  <c r="T14" i="1"/>
  <c r="P22" i="2"/>
  <c r="O22" i="2"/>
  <c r="N22" i="2"/>
  <c r="P21" i="2"/>
  <c r="O21" i="2"/>
  <c r="N21" i="2"/>
  <c r="P20" i="2"/>
  <c r="O20" i="2"/>
  <c r="N20" i="2"/>
  <c r="P19" i="2"/>
  <c r="O19" i="2"/>
  <c r="N19" i="2"/>
  <c r="P18" i="2"/>
  <c r="O18" i="2"/>
  <c r="N18" i="2"/>
  <c r="P17" i="2"/>
  <c r="O17" i="2"/>
  <c r="N17" i="2"/>
  <c r="P16" i="2"/>
  <c r="O16" i="2"/>
  <c r="N16" i="2"/>
  <c r="P15" i="2"/>
  <c r="O15" i="2"/>
  <c r="N15" i="2"/>
  <c r="P14" i="2"/>
  <c r="O14" i="2"/>
  <c r="N14" i="2"/>
  <c r="P13" i="2"/>
  <c r="O13" i="2"/>
  <c r="N13" i="2"/>
  <c r="P12" i="2"/>
  <c r="O12" i="2"/>
  <c r="N12" i="2"/>
  <c r="P11" i="2"/>
  <c r="O11" i="2"/>
  <c r="N11" i="2"/>
  <c r="P10" i="2"/>
  <c r="O10" i="2"/>
  <c r="N10" i="2"/>
  <c r="P9" i="2"/>
  <c r="O9" i="2"/>
  <c r="N9" i="2"/>
  <c r="P8" i="2"/>
  <c r="O8" i="2"/>
  <c r="N8" i="2"/>
  <c r="P7" i="2"/>
  <c r="O7" i="2"/>
  <c r="N7" i="2"/>
  <c r="P6" i="2"/>
  <c r="O6" i="2"/>
  <c r="N6" i="2"/>
  <c r="P5" i="2"/>
  <c r="O5" i="2"/>
  <c r="N5" i="2"/>
  <c r="P4" i="2"/>
  <c r="O4" i="2"/>
  <c r="N4" i="2"/>
  <c r="P3" i="2"/>
  <c r="O3" i="2"/>
  <c r="N3" i="2"/>
  <c r="D301" i="3" l="1"/>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99" i="1"/>
  <c r="D98" i="1"/>
  <c r="D97" i="1"/>
  <c r="D96" i="1"/>
  <c r="D95" i="1"/>
  <c r="L58" i="2" s="1"/>
  <c r="D94" i="1"/>
  <c r="L57" i="2" s="1"/>
  <c r="D93" i="1"/>
  <c r="L56" i="2" s="1"/>
  <c r="D92" i="1"/>
  <c r="L55" i="2" s="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N163" i="1" l="1"/>
  <c r="N155" i="1"/>
  <c r="N147" i="1"/>
  <c r="N139" i="1"/>
  <c r="N131" i="1"/>
  <c r="N123" i="1"/>
  <c r="N115" i="1"/>
  <c r="N124" i="1"/>
  <c r="N162" i="1"/>
  <c r="N154" i="1"/>
  <c r="N146" i="1"/>
  <c r="N138" i="1"/>
  <c r="N130" i="1"/>
  <c r="N122" i="1"/>
  <c r="N114" i="1"/>
  <c r="N140" i="1"/>
  <c r="N161" i="1"/>
  <c r="N153" i="1"/>
  <c r="N145" i="1"/>
  <c r="N137" i="1"/>
  <c r="N129" i="1"/>
  <c r="N121" i="1"/>
  <c r="N113" i="1"/>
  <c r="N164" i="1"/>
  <c r="N160" i="1"/>
  <c r="N152" i="1"/>
  <c r="N144" i="1"/>
  <c r="N136" i="1"/>
  <c r="N128" i="1"/>
  <c r="N120" i="1"/>
  <c r="N112" i="1"/>
  <c r="N110" i="1"/>
  <c r="N116" i="1"/>
  <c r="N159" i="1"/>
  <c r="N151" i="1"/>
  <c r="N143" i="1"/>
  <c r="N135" i="1"/>
  <c r="N127" i="1"/>
  <c r="N119" i="1"/>
  <c r="N111" i="1"/>
  <c r="N132" i="1"/>
  <c r="N158" i="1"/>
  <c r="N150" i="1"/>
  <c r="N142" i="1"/>
  <c r="N134" i="1"/>
  <c r="N126" i="1"/>
  <c r="N118" i="1"/>
  <c r="N148" i="1"/>
  <c r="N157" i="1"/>
  <c r="N149" i="1"/>
  <c r="N141" i="1"/>
  <c r="N133" i="1"/>
  <c r="N125" i="1"/>
  <c r="N117" i="1"/>
  <c r="N156" i="1"/>
  <c r="L60" i="2"/>
  <c r="L53" i="2"/>
  <c r="L61" i="2"/>
  <c r="L54" i="2"/>
  <c r="L62" i="2"/>
  <c r="L59" i="2"/>
  <c r="F237" i="3"/>
  <c r="F211" i="3"/>
  <c r="F137" i="3"/>
  <c r="F111" i="3"/>
  <c r="F37" i="3"/>
  <c r="F11" i="3"/>
  <c r="A208" i="3" l="1"/>
  <c r="A108" i="3"/>
  <c r="A8" i="3"/>
  <c r="R165" i="1" l="1"/>
  <c r="N165" i="1" s="1"/>
  <c r="R164" i="1"/>
  <c r="R163" i="1"/>
  <c r="R162" i="1"/>
  <c r="R161" i="1"/>
  <c r="R160" i="1"/>
  <c r="R159" i="1"/>
  <c r="R158" i="1"/>
  <c r="R157" i="1"/>
  <c r="R156" i="1"/>
  <c r="R166" i="1"/>
  <c r="N166" i="1" s="1"/>
  <c r="T159" i="1" l="1"/>
  <c r="T157" i="1"/>
  <c r="T160" i="1"/>
  <c r="T158" i="1"/>
  <c r="T161" i="1"/>
  <c r="T162" i="1"/>
  <c r="T166" i="1"/>
  <c r="T163" i="1"/>
  <c r="T156" i="1"/>
  <c r="T164" i="1"/>
  <c r="T165" i="1"/>
  <c r="K22" i="2"/>
  <c r="K21" i="2"/>
  <c r="K20" i="2"/>
  <c r="K19" i="2"/>
  <c r="K18" i="2"/>
  <c r="K17" i="2"/>
  <c r="K16" i="2"/>
  <c r="K15" i="2"/>
  <c r="K14" i="2"/>
  <c r="K13" i="2"/>
  <c r="K12" i="2"/>
  <c r="K11" i="2"/>
  <c r="K10" i="2"/>
  <c r="K9" i="2"/>
  <c r="K8" i="2"/>
  <c r="K7" i="2"/>
  <c r="K6" i="2"/>
  <c r="K5" i="2"/>
  <c r="K4" i="2"/>
  <c r="K3" i="2"/>
  <c r="L301" i="3" l="1"/>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34" i="3"/>
  <c r="L233" i="3"/>
  <c r="L232" i="3"/>
  <c r="L231" i="3"/>
  <c r="L230" i="3"/>
  <c r="L229" i="3"/>
  <c r="L228" i="3"/>
  <c r="L227" i="3"/>
  <c r="L226" i="3"/>
  <c r="L225" i="3"/>
  <c r="L224" i="3"/>
  <c r="L223" i="3"/>
  <c r="L222" i="3"/>
  <c r="L221" i="3"/>
  <c r="L220" i="3"/>
  <c r="L219" i="3"/>
  <c r="L218" i="3"/>
  <c r="L217" i="3"/>
  <c r="L216" i="3"/>
  <c r="L215"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34" i="3"/>
  <c r="L133" i="3"/>
  <c r="L132" i="3"/>
  <c r="L131" i="3"/>
  <c r="L130" i="3"/>
  <c r="L129" i="3"/>
  <c r="L128" i="3"/>
  <c r="L127" i="3"/>
  <c r="L126" i="3"/>
  <c r="L125" i="3"/>
  <c r="L124" i="3"/>
  <c r="L123" i="3"/>
  <c r="L122" i="3"/>
  <c r="L121" i="3"/>
  <c r="L120" i="3"/>
  <c r="L119" i="3"/>
  <c r="L118" i="3"/>
  <c r="L117" i="3"/>
  <c r="L116" i="3"/>
  <c r="L115" i="3"/>
  <c r="R301" i="3"/>
  <c r="R300" i="3"/>
  <c r="R299" i="3"/>
  <c r="R298" i="3"/>
  <c r="R297" i="3"/>
  <c r="R296" i="3"/>
  <c r="R295" i="3"/>
  <c r="R294" i="3"/>
  <c r="R293" i="3"/>
  <c r="R292" i="3"/>
  <c r="R201" i="3"/>
  <c r="R200" i="3"/>
  <c r="R199" i="3"/>
  <c r="R198" i="3"/>
  <c r="R197" i="3"/>
  <c r="R196" i="3"/>
  <c r="R195" i="3"/>
  <c r="R194" i="3"/>
  <c r="R193" i="3"/>
  <c r="R19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34" i="3"/>
  <c r="L33" i="3"/>
  <c r="L32" i="3"/>
  <c r="L31" i="3"/>
  <c r="L30" i="3"/>
  <c r="L29" i="3"/>
  <c r="L28" i="3"/>
  <c r="L27" i="3"/>
  <c r="L26" i="3"/>
  <c r="L25" i="3"/>
  <c r="L24" i="3"/>
  <c r="L23" i="3"/>
  <c r="L22" i="3"/>
  <c r="L21" i="3"/>
  <c r="L20" i="3"/>
  <c r="L19" i="3"/>
  <c r="L18" i="3"/>
  <c r="L17" i="3"/>
  <c r="L16" i="3"/>
  <c r="L15" i="3"/>
  <c r="R101" i="3"/>
  <c r="R100" i="3"/>
  <c r="R99" i="3"/>
  <c r="R98" i="3"/>
  <c r="R97" i="3"/>
  <c r="R96" i="3"/>
  <c r="R95" i="3"/>
  <c r="R94" i="3"/>
  <c r="R93" i="3"/>
  <c r="R92" i="3"/>
  <c r="R98" i="1"/>
  <c r="R97" i="1"/>
  <c r="R96" i="1"/>
  <c r="R95" i="1"/>
  <c r="R94" i="1"/>
  <c r="R93" i="1"/>
  <c r="R92" i="1"/>
  <c r="R91" i="1"/>
  <c r="R90" i="1"/>
  <c r="R89" i="1"/>
  <c r="R99" i="1"/>
  <c r="F35" i="1"/>
  <c r="A102" i="1"/>
  <c r="L10" i="1" l="1"/>
  <c r="L51" i="2" l="1"/>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l="1"/>
  <c r="L52" i="2"/>
  <c r="N22" i="4" l="1"/>
  <c r="B22" i="4" s="1"/>
  <c r="N23" i="4" s="1"/>
  <c r="B23" i="4" s="1"/>
  <c r="N24" i="4" l="1"/>
  <c r="B24" i="4" s="1"/>
  <c r="N26" i="4" s="1"/>
  <c r="B26" i="4" s="1"/>
  <c r="N33" i="4" l="1"/>
  <c r="B33" i="4" s="1"/>
  <c r="N34" i="4"/>
  <c r="B34" i="4" s="1"/>
  <c r="N36" i="4" s="1"/>
  <c r="B36" i="4" s="1"/>
  <c r="N37" i="4" l="1"/>
  <c r="B37" i="4" s="1"/>
  <c r="N39" i="4" s="1"/>
  <c r="B39" i="4" s="1"/>
  <c r="N40" i="4" l="1"/>
  <c r="B40" i="4" s="1"/>
  <c r="N41" i="4" s="1"/>
  <c r="B41" i="4" s="1"/>
  <c r="L6" i="1"/>
  <c r="D6" i="3" l="1"/>
  <c r="D215" i="3"/>
  <c r="D216" i="3" s="1"/>
  <c r="D206" i="3"/>
  <c r="A205"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A237" i="3"/>
  <c r="A211" i="3"/>
  <c r="D115" i="3"/>
  <c r="D116" i="3" s="1"/>
  <c r="D106" i="3"/>
  <c r="A105"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A137" i="3"/>
  <c r="A111" i="3"/>
  <c r="A3" i="3"/>
  <c r="A5"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A37" i="3"/>
  <c r="D15" i="3"/>
  <c r="A11" i="3"/>
  <c r="N42" i="4" l="1"/>
  <c r="B42" i="4" s="1"/>
  <c r="D217" i="3"/>
  <c r="D117" i="3"/>
  <c r="S48" i="3"/>
  <c r="S49" i="3"/>
  <c r="D16" i="3"/>
  <c r="N49" i="4" l="1"/>
  <c r="B49" i="4" s="1"/>
  <c r="D218" i="3"/>
  <c r="D219" i="3" s="1"/>
  <c r="D220" i="3" s="1"/>
  <c r="D118" i="3"/>
  <c r="D17" i="3"/>
  <c r="N50" i="4" l="1"/>
  <c r="B50" i="4" s="1"/>
  <c r="D221" i="3"/>
  <c r="D119" i="3"/>
  <c r="D18" i="3"/>
  <c r="N51" i="4" l="1"/>
  <c r="B51" i="4" s="1"/>
  <c r="N52" i="4" s="1"/>
  <c r="B52" i="4" s="1"/>
  <c r="D19" i="3"/>
  <c r="D222" i="3"/>
  <c r="D223" i="3" s="1"/>
  <c r="D120" i="3"/>
  <c r="N53" i="4" l="1"/>
  <c r="B53" i="4" s="1"/>
  <c r="D224" i="3"/>
  <c r="D20" i="3"/>
  <c r="D21" i="3" s="1"/>
  <c r="D121" i="3"/>
  <c r="N54" i="4" l="1"/>
  <c r="B54" i="4" s="1"/>
  <c r="D225" i="3"/>
  <c r="D226" i="3" s="1"/>
  <c r="D122" i="3"/>
  <c r="D22" i="3"/>
  <c r="N61" i="4" l="1"/>
  <c r="B61" i="4" s="1"/>
  <c r="N68" i="4"/>
  <c r="B68" i="4" s="1"/>
  <c r="D227" i="3"/>
  <c r="D123" i="3"/>
  <c r="D124" i="3" s="1"/>
  <c r="D23" i="3"/>
  <c r="D228" i="3" l="1"/>
  <c r="D24" i="3"/>
  <c r="D125" i="3"/>
  <c r="D126" i="3" s="1"/>
  <c r="D127" i="3" s="1"/>
  <c r="D128" i="3" s="1"/>
  <c r="D129" i="3" s="1"/>
  <c r="D130" i="3" s="1"/>
  <c r="D229" i="3"/>
  <c r="N69" i="4" l="1"/>
  <c r="B69" i="4" s="1"/>
  <c r="N70" i="4" s="1"/>
  <c r="B70" i="4" s="1"/>
  <c r="D25" i="3"/>
  <c r="D230" i="3"/>
  <c r="D131" i="3"/>
  <c r="D26" i="3"/>
  <c r="D231" i="3" l="1"/>
  <c r="D232" i="3" s="1"/>
  <c r="D233" i="3" s="1"/>
  <c r="D234" i="3" s="1"/>
  <c r="N277" i="3"/>
  <c r="T277" i="3" s="1"/>
  <c r="D132" i="3"/>
  <c r="D27" i="3"/>
  <c r="N76" i="4" l="1"/>
  <c r="B76" i="4" s="1"/>
  <c r="N274" i="3"/>
  <c r="T274" i="3" s="1"/>
  <c r="N246" i="3"/>
  <c r="T246" i="3" s="1"/>
  <c r="N269" i="3"/>
  <c r="T269" i="3" s="1"/>
  <c r="N271" i="3"/>
  <c r="T271" i="3" s="1"/>
  <c r="N273" i="3"/>
  <c r="T273" i="3" s="1"/>
  <c r="N253" i="3"/>
  <c r="T253" i="3" s="1"/>
  <c r="N285" i="3"/>
  <c r="T285" i="3" s="1"/>
  <c r="N279" i="3"/>
  <c r="T279" i="3" s="1"/>
  <c r="N284" i="3"/>
  <c r="T284" i="3" s="1"/>
  <c r="N265" i="3"/>
  <c r="T265" i="3" s="1"/>
  <c r="N282" i="3"/>
  <c r="T282" i="3" s="1"/>
  <c r="N294" i="3"/>
  <c r="T294" i="3" s="1"/>
  <c r="N268" i="3"/>
  <c r="T268" i="3" s="1"/>
  <c r="N250" i="3"/>
  <c r="T250" i="3" s="1"/>
  <c r="N257" i="3"/>
  <c r="T257" i="3" s="1"/>
  <c r="N289" i="3"/>
  <c r="T289" i="3" s="1"/>
  <c r="N247" i="3"/>
  <c r="T247" i="3" s="1"/>
  <c r="N251" i="3"/>
  <c r="T251" i="3" s="1"/>
  <c r="N291" i="3"/>
  <c r="T291" i="3" s="1"/>
  <c r="N287" i="3"/>
  <c r="T287" i="3" s="1"/>
  <c r="N281" i="3"/>
  <c r="T281" i="3" s="1"/>
  <c r="N299" i="3"/>
  <c r="T299" i="3" s="1"/>
  <c r="N262" i="3"/>
  <c r="T262" i="3" s="1"/>
  <c r="N295" i="3"/>
  <c r="T295" i="3" s="1"/>
  <c r="N292" i="3"/>
  <c r="T292" i="3" s="1"/>
  <c r="N283" i="3"/>
  <c r="T283" i="3" s="1"/>
  <c r="N259" i="3"/>
  <c r="T259" i="3" s="1"/>
  <c r="N280" i="3"/>
  <c r="T280" i="3" s="1"/>
  <c r="N264" i="3"/>
  <c r="T264" i="3" s="1"/>
  <c r="N260" i="3"/>
  <c r="T260" i="3" s="1"/>
  <c r="N293" i="3"/>
  <c r="T293" i="3" s="1"/>
  <c r="N278" i="3"/>
  <c r="T278" i="3" s="1"/>
  <c r="N249" i="3"/>
  <c r="T249" i="3" s="1"/>
  <c r="N254" i="3"/>
  <c r="T254" i="3" s="1"/>
  <c r="N258" i="3"/>
  <c r="T258" i="3" s="1"/>
  <c r="N245" i="3"/>
  <c r="T245" i="3" s="1"/>
  <c r="N290" i="3"/>
  <c r="T290" i="3" s="1"/>
  <c r="N242" i="3"/>
  <c r="T242" i="3" s="1"/>
  <c r="N272" i="3"/>
  <c r="T272" i="3" s="1"/>
  <c r="N261" i="3"/>
  <c r="T261" i="3" s="1"/>
  <c r="N298" i="3"/>
  <c r="T298" i="3" s="1"/>
  <c r="N256" i="3"/>
  <c r="T256" i="3" s="1"/>
  <c r="N243" i="3"/>
  <c r="T243" i="3" s="1"/>
  <c r="N270" i="3"/>
  <c r="T270" i="3" s="1"/>
  <c r="N296" i="3"/>
  <c r="T296" i="3" s="1"/>
  <c r="N248" i="3"/>
  <c r="T248" i="3" s="1"/>
  <c r="N288" i="3"/>
  <c r="T288" i="3" s="1"/>
  <c r="N301" i="3"/>
  <c r="T301" i="3" s="1"/>
  <c r="N263" i="3"/>
  <c r="T263" i="3" s="1"/>
  <c r="N300" i="3"/>
  <c r="T300" i="3" s="1"/>
  <c r="N276" i="3"/>
  <c r="T276" i="3" s="1"/>
  <c r="N244" i="3"/>
  <c r="T244" i="3" s="1"/>
  <c r="N267" i="3"/>
  <c r="T267" i="3" s="1"/>
  <c r="N286" i="3"/>
  <c r="T286" i="3" s="1"/>
  <c r="N297" i="3"/>
  <c r="T297" i="3" s="1"/>
  <c r="N275" i="3"/>
  <c r="T275" i="3" s="1"/>
  <c r="N255" i="3"/>
  <c r="T255" i="3" s="1"/>
  <c r="N252" i="3"/>
  <c r="T252" i="3" s="1"/>
  <c r="N266" i="3"/>
  <c r="T266" i="3" s="1"/>
  <c r="D133" i="3"/>
  <c r="D28" i="3"/>
  <c r="N78" i="4" l="1"/>
  <c r="B78" i="4" s="1"/>
  <c r="N79" i="4" s="1"/>
  <c r="B79" i="4" s="1"/>
  <c r="D134" i="3"/>
  <c r="D29" i="3"/>
  <c r="N80" i="4" l="1"/>
  <c r="B80" i="4" s="1"/>
  <c r="N170" i="3"/>
  <c r="T170" i="3" s="1"/>
  <c r="N160" i="3"/>
  <c r="T160" i="3" s="1"/>
  <c r="N195" i="3"/>
  <c r="T195" i="3" s="1"/>
  <c r="N178" i="3"/>
  <c r="T178" i="3" s="1"/>
  <c r="N179" i="3"/>
  <c r="T179" i="3" s="1"/>
  <c r="N149" i="3"/>
  <c r="T149" i="3" s="1"/>
  <c r="N193" i="3"/>
  <c r="T193" i="3" s="1"/>
  <c r="N185" i="3"/>
  <c r="T185" i="3" s="1"/>
  <c r="N184" i="3"/>
  <c r="T184" i="3" s="1"/>
  <c r="N142" i="3"/>
  <c r="T142" i="3" s="1"/>
  <c r="N199" i="3"/>
  <c r="T199" i="3" s="1"/>
  <c r="N174" i="3"/>
  <c r="T174" i="3" s="1"/>
  <c r="N164" i="3"/>
  <c r="T164" i="3" s="1"/>
  <c r="N155" i="3"/>
  <c r="T155" i="3" s="1"/>
  <c r="N198" i="3"/>
  <c r="T198" i="3" s="1"/>
  <c r="N183" i="3"/>
  <c r="T183" i="3" s="1"/>
  <c r="N162" i="3"/>
  <c r="T162" i="3" s="1"/>
  <c r="N166" i="3"/>
  <c r="T166" i="3" s="1"/>
  <c r="N189" i="3"/>
  <c r="T189" i="3" s="1"/>
  <c r="N175" i="3"/>
  <c r="T175" i="3" s="1"/>
  <c r="N188" i="3"/>
  <c r="T188" i="3" s="1"/>
  <c r="N180" i="3"/>
  <c r="T180" i="3" s="1"/>
  <c r="N201" i="3"/>
  <c r="T201" i="3" s="1"/>
  <c r="N143" i="3"/>
  <c r="T143" i="3" s="1"/>
  <c r="N148" i="3"/>
  <c r="T148" i="3" s="1"/>
  <c r="N196" i="3"/>
  <c r="T196" i="3" s="1"/>
  <c r="N159" i="3"/>
  <c r="T159" i="3" s="1"/>
  <c r="N172" i="3"/>
  <c r="T172" i="3" s="1"/>
  <c r="N190" i="3"/>
  <c r="T190" i="3" s="1"/>
  <c r="N156" i="3"/>
  <c r="T156" i="3" s="1"/>
  <c r="N176" i="3"/>
  <c r="T176" i="3" s="1"/>
  <c r="N177" i="3"/>
  <c r="T177" i="3" s="1"/>
  <c r="N161" i="3"/>
  <c r="T161" i="3" s="1"/>
  <c r="N187" i="3"/>
  <c r="T187" i="3" s="1"/>
  <c r="N181" i="3"/>
  <c r="T181" i="3" s="1"/>
  <c r="N167" i="3"/>
  <c r="T167" i="3" s="1"/>
  <c r="N197" i="3"/>
  <c r="T197" i="3" s="1"/>
  <c r="N191" i="3"/>
  <c r="T191" i="3" s="1"/>
  <c r="N152" i="3"/>
  <c r="T152" i="3" s="1"/>
  <c r="N182" i="3"/>
  <c r="T182" i="3" s="1"/>
  <c r="N200" i="3"/>
  <c r="T200" i="3" s="1"/>
  <c r="N194" i="3"/>
  <c r="T194" i="3" s="1"/>
  <c r="N147" i="3"/>
  <c r="T147" i="3" s="1"/>
  <c r="N168" i="3"/>
  <c r="T168" i="3" s="1"/>
  <c r="N173" i="3"/>
  <c r="T173" i="3" s="1"/>
  <c r="N158" i="3"/>
  <c r="T158" i="3" s="1"/>
  <c r="N169" i="3"/>
  <c r="T169" i="3" s="1"/>
  <c r="N165" i="3"/>
  <c r="T165" i="3" s="1"/>
  <c r="N153" i="3"/>
  <c r="T153" i="3" s="1"/>
  <c r="N186" i="3"/>
  <c r="T186" i="3" s="1"/>
  <c r="N144" i="3"/>
  <c r="T144" i="3" s="1"/>
  <c r="N146" i="3"/>
  <c r="T146" i="3" s="1"/>
  <c r="N192" i="3"/>
  <c r="T192" i="3" s="1"/>
  <c r="N157" i="3"/>
  <c r="T157" i="3" s="1"/>
  <c r="N150" i="3"/>
  <c r="T150" i="3" s="1"/>
  <c r="N163" i="3"/>
  <c r="T163" i="3" s="1"/>
  <c r="N154" i="3"/>
  <c r="T154" i="3" s="1"/>
  <c r="N145" i="3"/>
  <c r="T145" i="3" s="1"/>
  <c r="N171" i="3"/>
  <c r="T171" i="3" s="1"/>
  <c r="N151" i="3"/>
  <c r="T151" i="3" s="1"/>
  <c r="D30" i="3"/>
  <c r="N86" i="4" l="1"/>
  <c r="B86" i="4" s="1"/>
  <c r="D31" i="3"/>
  <c r="N87" i="4" l="1"/>
  <c r="B87" i="4" s="1"/>
  <c r="N89" i="4" s="1"/>
  <c r="B89" i="4" s="1"/>
  <c r="D32" i="3"/>
  <c r="N90" i="4" l="1"/>
  <c r="B90" i="4" s="1"/>
  <c r="N92" i="4" s="1"/>
  <c r="B92" i="4" s="1"/>
  <c r="D33" i="3"/>
  <c r="N93" i="4" l="1"/>
  <c r="B93" i="4" s="1"/>
  <c r="N94" i="4" s="1"/>
  <c r="B94" i="4" s="1"/>
  <c r="N98" i="4" s="1"/>
  <c r="B98" i="4" s="1"/>
  <c r="D34" i="3"/>
  <c r="N99" i="4" l="1"/>
  <c r="B99" i="4" s="1"/>
  <c r="N100" i="4" s="1"/>
  <c r="B100" i="4" s="1"/>
  <c r="N93" i="3"/>
  <c r="N97" i="3"/>
  <c r="N64" i="3"/>
  <c r="N42" i="3"/>
  <c r="N50" i="3"/>
  <c r="N43" i="3"/>
  <c r="N57" i="3"/>
  <c r="N83" i="3"/>
  <c r="T83" i="3" s="1"/>
  <c r="N61" i="3"/>
  <c r="N46" i="3"/>
  <c r="N100" i="3"/>
  <c r="N63" i="3"/>
  <c r="N96" i="3"/>
  <c r="N80" i="3"/>
  <c r="N58" i="3"/>
  <c r="N47" i="3"/>
  <c r="T47" i="3" s="1"/>
  <c r="N53" i="3"/>
  <c r="N56" i="3"/>
  <c r="N49" i="3"/>
  <c r="N101" i="3"/>
  <c r="N54" i="3"/>
  <c r="N99" i="3"/>
  <c r="N73" i="3"/>
  <c r="N45" i="3"/>
  <c r="N87" i="3"/>
  <c r="N55" i="3"/>
  <c r="N92" i="3"/>
  <c r="N81" i="3"/>
  <c r="N91" i="3"/>
  <c r="N88" i="3"/>
  <c r="N72" i="3"/>
  <c r="N90" i="3"/>
  <c r="T90" i="3" s="1"/>
  <c r="N78" i="3"/>
  <c r="N85" i="3"/>
  <c r="N60" i="3"/>
  <c r="N86" i="3"/>
  <c r="N89" i="3"/>
  <c r="N52" i="3"/>
  <c r="N71" i="3"/>
  <c r="N82" i="3"/>
  <c r="T82" i="3" s="1"/>
  <c r="N68" i="3"/>
  <c r="N70" i="3"/>
  <c r="N74" i="3"/>
  <c r="N59" i="3"/>
  <c r="N66" i="3"/>
  <c r="N79" i="3"/>
  <c r="N77" i="3"/>
  <c r="N94" i="3"/>
  <c r="T94" i="3" s="1"/>
  <c r="N75" i="3"/>
  <c r="N69" i="3"/>
  <c r="N65" i="3"/>
  <c r="N51" i="3"/>
  <c r="N44" i="3"/>
  <c r="N48" i="3"/>
  <c r="N84" i="3"/>
  <c r="N62" i="3"/>
  <c r="T62" i="3" s="1"/>
  <c r="N98" i="3"/>
  <c r="N76" i="3"/>
  <c r="N67" i="3"/>
  <c r="N95" i="3"/>
  <c r="T95" i="3" s="1"/>
  <c r="T73" i="3"/>
  <c r="T63" i="3"/>
  <c r="T77" i="3"/>
  <c r="T84" i="3"/>
  <c r="T88" i="3"/>
  <c r="T57" i="3"/>
  <c r="T80" i="3"/>
  <c r="T96" i="3"/>
  <c r="T97" i="3"/>
  <c r="T101" i="3"/>
  <c r="T67" i="3"/>
  <c r="T54" i="3"/>
  <c r="T72" i="3"/>
  <c r="T53" i="3"/>
  <c r="T100" i="3"/>
  <c r="T92" i="3"/>
  <c r="T58" i="3"/>
  <c r="T69" i="3"/>
  <c r="T60" i="3"/>
  <c r="T86" i="3"/>
  <c r="T85" i="3"/>
  <c r="T61" i="3"/>
  <c r="T55" i="3"/>
  <c r="T52" i="3"/>
  <c r="T99" i="3"/>
  <c r="T81" i="3"/>
  <c r="T56" i="3"/>
  <c r="T89" i="3"/>
  <c r="T51" i="3"/>
  <c r="T64" i="3"/>
  <c r="T87" i="3"/>
  <c r="T79" i="3"/>
  <c r="T68" i="3"/>
  <c r="T43" i="3"/>
  <c r="T78" i="3"/>
  <c r="T91" i="3"/>
  <c r="T71" i="3"/>
  <c r="T98" i="3"/>
  <c r="T70" i="3"/>
  <c r="T75" i="3"/>
  <c r="T76" i="3"/>
  <c r="T74" i="3"/>
  <c r="T59" i="3"/>
  <c r="T50" i="3"/>
  <c r="T66" i="3"/>
  <c r="T93" i="3"/>
  <c r="T65" i="3"/>
  <c r="T49" i="3"/>
  <c r="T48" i="3"/>
  <c r="T44" i="3"/>
  <c r="T42" i="3"/>
  <c r="T46" i="3"/>
  <c r="T45" i="3"/>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N109" i="1" s="1"/>
  <c r="R108" i="1"/>
  <c r="N108" i="1" s="1"/>
  <c r="R107" i="1"/>
  <c r="N107" i="1" s="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A35" i="1"/>
  <c r="A9" i="1"/>
  <c r="A6" i="1"/>
  <c r="T140" i="1" l="1"/>
  <c r="T133" i="1"/>
  <c r="T110" i="1"/>
  <c r="T118" i="1"/>
  <c r="T126" i="1"/>
  <c r="T134" i="1"/>
  <c r="T142" i="1"/>
  <c r="T150" i="1"/>
  <c r="T116" i="1"/>
  <c r="T148" i="1"/>
  <c r="T125" i="1"/>
  <c r="T111" i="1"/>
  <c r="T119" i="1"/>
  <c r="T127" i="1"/>
  <c r="T135" i="1"/>
  <c r="T143" i="1"/>
  <c r="T151" i="1"/>
  <c r="T112" i="1"/>
  <c r="T120" i="1"/>
  <c r="T128" i="1"/>
  <c r="T136" i="1"/>
  <c r="T144" i="1"/>
  <c r="T152" i="1"/>
  <c r="T108" i="1"/>
  <c r="T109" i="1"/>
  <c r="T149" i="1"/>
  <c r="T113" i="1"/>
  <c r="T121" i="1"/>
  <c r="T129" i="1"/>
  <c r="T137" i="1"/>
  <c r="T145" i="1"/>
  <c r="T153" i="1"/>
  <c r="T132" i="1"/>
  <c r="T141" i="1"/>
  <c r="T114" i="1"/>
  <c r="T122" i="1"/>
  <c r="T130" i="1"/>
  <c r="T138" i="1"/>
  <c r="T146" i="1"/>
  <c r="T154" i="1"/>
  <c r="T124" i="1"/>
  <c r="T117" i="1"/>
  <c r="T115" i="1"/>
  <c r="T123" i="1"/>
  <c r="T131" i="1"/>
  <c r="T139" i="1"/>
  <c r="T147" i="1"/>
  <c r="T155" i="1"/>
  <c r="T107" i="1"/>
  <c r="P52" i="1"/>
  <c r="P49" i="1"/>
  <c r="P84" i="1"/>
  <c r="P58" i="1"/>
  <c r="P46" i="1"/>
  <c r="P75" i="1"/>
  <c r="P69" i="1"/>
  <c r="P71" i="1"/>
  <c r="P57" i="1"/>
  <c r="P62" i="1"/>
  <c r="P66" i="1"/>
  <c r="P83" i="1"/>
  <c r="P77" i="1"/>
  <c r="P92" i="1"/>
  <c r="P86" i="1"/>
  <c r="P79" i="1"/>
  <c r="P54" i="1"/>
  <c r="P65" i="1"/>
  <c r="P94" i="1"/>
  <c r="P74" i="1"/>
  <c r="P56" i="1"/>
  <c r="P91" i="1"/>
  <c r="P85" i="1"/>
  <c r="P87" i="1"/>
  <c r="P73" i="1"/>
  <c r="P40" i="1"/>
  <c r="P82" i="1"/>
  <c r="P99" i="1"/>
  <c r="P93" i="1"/>
  <c r="P78" i="1"/>
  <c r="P80" i="1"/>
  <c r="P95" i="1"/>
  <c r="P48" i="1"/>
  <c r="P81" i="1"/>
  <c r="P64" i="1"/>
  <c r="P90" i="1"/>
  <c r="P43" i="1"/>
  <c r="P76" i="1"/>
  <c r="P70" i="1"/>
  <c r="P50" i="1"/>
  <c r="P72" i="1"/>
  <c r="P89" i="1"/>
  <c r="P88" i="1"/>
  <c r="P98" i="1"/>
  <c r="P51" i="1"/>
  <c r="P45" i="1"/>
  <c r="P47" i="1"/>
  <c r="P41" i="1"/>
  <c r="P60" i="1"/>
  <c r="P68" i="1"/>
  <c r="P67" i="1"/>
  <c r="P61" i="1"/>
  <c r="P63" i="1"/>
  <c r="P96" i="1"/>
  <c r="P97" i="1"/>
  <c r="P42" i="1"/>
  <c r="P44" i="1"/>
  <c r="P59" i="1"/>
  <c r="P53" i="1"/>
  <c r="P55" i="1"/>
  <c r="U46" i="1"/>
  <c r="U50" i="1"/>
  <c r="U54" i="1"/>
  <c r="U58" i="1"/>
  <c r="U62" i="1"/>
  <c r="U66" i="1"/>
  <c r="U47" i="1"/>
  <c r="U51" i="1"/>
  <c r="U55" i="1"/>
  <c r="U59" i="1"/>
  <c r="U63" i="1"/>
  <c r="U48" i="1"/>
  <c r="U52" i="1"/>
  <c r="U56" i="1"/>
  <c r="U60" i="1"/>
  <c r="U64" i="1"/>
  <c r="U49" i="1"/>
  <c r="U53" i="1"/>
  <c r="U57" i="1"/>
  <c r="U61" i="1"/>
  <c r="U65" i="1"/>
  <c r="D13" i="1" l="1"/>
  <c r="P13" i="1" s="1"/>
  <c r="D14" i="1" l="1"/>
  <c r="P14" i="1" s="1"/>
  <c r="D15" i="1" l="1"/>
  <c r="P15" i="1" s="1"/>
  <c r="D16" i="1"/>
  <c r="P16" i="1" s="1"/>
  <c r="D17" i="1" l="1"/>
  <c r="P17" i="1" s="1"/>
  <c r="D18" i="1" l="1"/>
  <c r="P18" i="1" s="1"/>
  <c r="D19" i="1" l="1"/>
  <c r="P19" i="1" s="1"/>
  <c r="D20" i="1" l="1"/>
  <c r="P20" i="1" s="1"/>
  <c r="D21" i="1" l="1"/>
  <c r="P21" i="1" s="1"/>
  <c r="D22" i="1" l="1"/>
  <c r="P22" i="1" s="1"/>
  <c r="D23" i="1" l="1"/>
  <c r="P23" i="1" s="1"/>
  <c r="D24" i="1"/>
  <c r="P24" i="1" l="1"/>
  <c r="D25" i="1"/>
  <c r="P25" i="1" l="1"/>
  <c r="D26" i="1"/>
  <c r="P26" i="1" l="1"/>
  <c r="D27" i="1"/>
  <c r="P27" i="1" l="1"/>
  <c r="D28" i="1"/>
  <c r="P28" i="1" s="1"/>
  <c r="D29" i="1" l="1"/>
  <c r="P29" i="1" s="1"/>
  <c r="D30" i="1" l="1"/>
  <c r="P30" i="1" s="1"/>
  <c r="D31" i="1" l="1"/>
  <c r="P31" i="1" s="1"/>
  <c r="D32" i="1" l="1"/>
  <c r="N44" i="1" l="1"/>
  <c r="N42" i="1"/>
  <c r="T42" i="1" s="1"/>
  <c r="N90" i="1"/>
  <c r="N74" i="1"/>
  <c r="N66" i="1"/>
  <c r="T66" i="1" s="1"/>
  <c r="N98" i="1"/>
  <c r="N75" i="1"/>
  <c r="T75" i="1" s="1"/>
  <c r="N50" i="1"/>
  <c r="T50" i="1" s="1"/>
  <c r="N47" i="1"/>
  <c r="N52" i="1"/>
  <c r="N67" i="1"/>
  <c r="N58" i="1"/>
  <c r="T58" i="1" s="1"/>
  <c r="N87" i="1"/>
  <c r="N82" i="1"/>
  <c r="N94" i="1"/>
  <c r="T94" i="1" s="1"/>
  <c r="N49" i="1"/>
  <c r="T49" i="1" s="1"/>
  <c r="N53" i="1"/>
  <c r="N70" i="1"/>
  <c r="T70" i="1" s="1"/>
  <c r="N84" i="1"/>
  <c r="N62" i="1"/>
  <c r="T62" i="1" s="1"/>
  <c r="N71" i="1"/>
  <c r="T71" i="1" s="1"/>
  <c r="N72" i="1"/>
  <c r="N81" i="1"/>
  <c r="T81" i="1" s="1"/>
  <c r="N55" i="1"/>
  <c r="T55" i="1" s="1"/>
  <c r="N63" i="1"/>
  <c r="N45" i="1"/>
  <c r="N43" i="1"/>
  <c r="N64" i="1"/>
  <c r="N83" i="1"/>
  <c r="T83" i="1" s="1"/>
  <c r="N41" i="1"/>
  <c r="T41" i="1" s="1"/>
  <c r="N57" i="1"/>
  <c r="T57" i="1" s="1"/>
  <c r="N56" i="1"/>
  <c r="T56" i="1" s="1"/>
  <c r="N95" i="1"/>
  <c r="T95" i="1" s="1"/>
  <c r="N54" i="1"/>
  <c r="N77" i="1"/>
  <c r="N89" i="1"/>
  <c r="T89" i="1" s="1"/>
  <c r="N48" i="1"/>
  <c r="T48" i="1" s="1"/>
  <c r="N61" i="1"/>
  <c r="N97" i="1"/>
  <c r="T97" i="1" s="1"/>
  <c r="N93" i="1"/>
  <c r="T93" i="1" s="1"/>
  <c r="N86" i="1"/>
  <c r="N92" i="1"/>
  <c r="T92" i="1" s="1"/>
  <c r="N99" i="1"/>
  <c r="N60" i="1"/>
  <c r="T60" i="1" s="1"/>
  <c r="N40" i="1"/>
  <c r="T40" i="1" s="1"/>
  <c r="N59" i="1"/>
  <c r="N88" i="1"/>
  <c r="T88" i="1" s="1"/>
  <c r="N46" i="1"/>
  <c r="T46" i="1" s="1"/>
  <c r="N80" i="1"/>
  <c r="N65" i="1"/>
  <c r="T65" i="1" s="1"/>
  <c r="N69" i="1"/>
  <c r="T69" i="1" s="1"/>
  <c r="N91" i="1"/>
  <c r="T91" i="1" s="1"/>
  <c r="N76" i="1"/>
  <c r="T76" i="1" s="1"/>
  <c r="N51" i="1"/>
  <c r="T51" i="1" s="1"/>
  <c r="N85" i="1"/>
  <c r="T85" i="1" s="1"/>
  <c r="N96" i="1"/>
  <c r="T96" i="1" s="1"/>
  <c r="N68" i="1"/>
  <c r="T68" i="1" s="1"/>
  <c r="N79" i="1"/>
  <c r="T79" i="1" s="1"/>
  <c r="N78" i="1"/>
  <c r="T78" i="1" s="1"/>
  <c r="N73" i="1"/>
  <c r="T73" i="1" s="1"/>
  <c r="T87" i="1"/>
  <c r="T82" i="1"/>
  <c r="T74" i="1"/>
  <c r="T64" i="1"/>
  <c r="T72" i="1"/>
  <c r="T44" i="1"/>
  <c r="T84" i="1"/>
  <c r="T61" i="1"/>
  <c r="T53" i="1"/>
  <c r="P32" i="1"/>
  <c r="T98" i="1"/>
  <c r="T63" i="1"/>
  <c r="T43" i="1"/>
  <c r="T99" i="1"/>
  <c r="T86" i="1"/>
  <c r="T59" i="1"/>
  <c r="T67" i="1"/>
  <c r="T47" i="1"/>
  <c r="T80" i="1"/>
  <c r="T45" i="1"/>
  <c r="T90" i="1"/>
  <c r="T54" i="1"/>
  <c r="T77" i="1"/>
  <c r="T52" i="1"/>
  <c r="T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L10" authorId="0" shapeId="0" xr:uid="{00000000-0006-0000-0200-000001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in this cell indicates the Applicant must document 100% ownership interests within the First Level Principal section herein, and it does.
A circle with a dot inside (</t>
        </r>
        <r>
          <rPr>
            <sz val="10"/>
            <color indexed="81"/>
            <rFont val="Wingdings"/>
            <charset val="2"/>
          </rPr>
          <t>¤</t>
        </r>
        <r>
          <rPr>
            <sz val="10"/>
            <color indexed="81"/>
            <rFont val="Calibri"/>
            <family val="2"/>
            <scheme val="minor"/>
          </rPr>
          <t xml:space="preserve">) in this cell indicates the Applicant must document 100% ownership interests within the First Level Principal section herein, </t>
        </r>
        <r>
          <rPr>
            <u/>
            <sz val="10"/>
            <color indexed="81"/>
            <rFont val="Calibri"/>
            <family val="2"/>
            <scheme val="minor"/>
          </rPr>
          <t xml:space="preserve">but it does </t>
        </r>
        <r>
          <rPr>
            <b/>
            <u/>
            <sz val="10"/>
            <color indexed="81"/>
            <rFont val="Calibri"/>
            <family val="2"/>
            <scheme val="minor"/>
          </rPr>
          <t>NOT</t>
        </r>
        <r>
          <rPr>
            <sz val="10"/>
            <color indexed="81"/>
            <rFont val="Calibri"/>
            <family val="2"/>
            <scheme val="minor"/>
          </rPr>
          <t>.</t>
        </r>
      </text>
    </comment>
    <comment ref="H11" authorId="0" shapeId="0" xr:uid="{00000000-0006-0000-0200-000002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11" authorId="0" shapeId="0" xr:uid="{00000000-0006-0000-0200-000003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First Level Principal identified on that particular line must document 100% ownership interests within the Second Level Principal section below, and it does.
A circle with a dot inside (</t>
        </r>
        <r>
          <rPr>
            <sz val="10"/>
            <color indexed="81"/>
            <rFont val="Wingdings"/>
            <charset val="2"/>
          </rPr>
          <t>¤</t>
        </r>
        <r>
          <rPr>
            <sz val="10"/>
            <color indexed="81"/>
            <rFont val="Calibri"/>
            <family val="2"/>
            <scheme val="minor"/>
          </rPr>
          <t>) below indicates the First Level Principal identified on that particular line must document 100% ownership interests within the Second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First Level Principal identified on that particular line does not have to document any ownership within the Second Level Principal section below because it is either a Natural Person or a Non-Profit Corporation.</t>
        </r>
      </text>
    </comment>
    <comment ref="B37" authorId="0" shapeId="0" xr:uid="{00000000-0006-0000-0200-000004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38" authorId="0" shapeId="0" xr:uid="{00000000-0006-0000-0200-000005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38" authorId="0" shapeId="0" xr:uid="{00000000-0006-0000-0200-000006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Second Level Principal identified on that particular line must document 100% ownership interests within the Third Level Principal section below, and it does.
A circle with a dot inside (</t>
        </r>
        <r>
          <rPr>
            <sz val="10"/>
            <color indexed="81"/>
            <rFont val="Wingdings"/>
            <charset val="2"/>
          </rPr>
          <t>¤</t>
        </r>
        <r>
          <rPr>
            <sz val="10"/>
            <color indexed="81"/>
            <rFont val="Calibri"/>
            <family val="2"/>
            <scheme val="minor"/>
          </rPr>
          <t>) below indicates the second Level Principal identified on that particular line must document 100% ownership interests within the Third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Second Level Principal identified on that particular line does not have to document any ownership within the Third Level Principal section below because it is either a Natural Person or a Non-Profit Corporation.</t>
        </r>
      </text>
    </comment>
    <comment ref="B104" authorId="0" shapeId="0" xr:uid="{00000000-0006-0000-0200-000007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05" authorId="0" shapeId="0" xr:uid="{00000000-0006-0000-0200-000008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B171" authorId="0" shapeId="0" xr:uid="{00000000-0006-0000-0200-000009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72" authorId="0" shapeId="0" xr:uid="{00000000-0006-0000-0200-00000A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3" authorId="0" shapeId="0" xr:uid="{00000000-0006-0000-0300-000001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39" authorId="0" shapeId="0" xr:uid="{00000000-0006-0000-0300-000002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40" authorId="0" shapeId="0" xr:uid="{00000000-0006-0000-0300-000003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113" authorId="0" shapeId="0" xr:uid="{00000000-0006-0000-0300-000004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139" authorId="0" shapeId="0" xr:uid="{00000000-0006-0000-0300-000005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140" authorId="0" shapeId="0" xr:uid="{00000000-0006-0000-0300-000006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213" authorId="0" shapeId="0" xr:uid="{00000000-0006-0000-0300-000007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239" authorId="0" shapeId="0" xr:uid="{00000000-0006-0000-0300-000008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240" authorId="0" shapeId="0" xr:uid="{00000000-0006-0000-0300-000009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sharedStrings.xml><?xml version="1.0" encoding="utf-8"?>
<sst xmlns="http://schemas.openxmlformats.org/spreadsheetml/2006/main" count="1661" uniqueCount="281">
  <si>
    <t>Limited Partnership</t>
  </si>
  <si>
    <t>Limited Liability Company</t>
  </si>
  <si>
    <t>&lt;Select an option&gt;</t>
  </si>
  <si>
    <t>The Applicant is a:</t>
  </si>
  <si>
    <t>General Partner</t>
  </si>
  <si>
    <t>Non-Investor Member</t>
  </si>
  <si>
    <t>Investor Member</t>
  </si>
  <si>
    <t>Limited Partner</t>
  </si>
  <si>
    <t>Manager</t>
  </si>
  <si>
    <t>Member</t>
  </si>
  <si>
    <t>Trustee</t>
  </si>
  <si>
    <t>Beneficiary</t>
  </si>
  <si>
    <t>&lt;Select a #&gt;</t>
  </si>
  <si>
    <t>Natural Person</t>
  </si>
  <si>
    <t>Trust</t>
  </si>
  <si>
    <t>Referenced Phrases</t>
  </si>
  <si>
    <t>Select a type of Principal, as applicable.</t>
  </si>
  <si>
    <t>Make the appropiate selection.</t>
  </si>
  <si>
    <t>The type of Principal selected is NOT a valid choice for the given structure above.</t>
  </si>
  <si>
    <t>Enter Name of First Level Principal</t>
  </si>
  <si>
    <t>Enter Name of Second Level Principal</t>
  </si>
  <si>
    <t>Select organizational structure of Second Level Principal identified</t>
  </si>
  <si>
    <t>Select organizational structure of First Level Principal identified</t>
  </si>
  <si>
    <t>For-Profit Corporation</t>
  </si>
  <si>
    <t>Managing Member</t>
  </si>
  <si>
    <t>Sole Member</t>
  </si>
  <si>
    <t xml:space="preserve">  This is the final Principal Level for this Principal.</t>
  </si>
  <si>
    <t>Non-Profit Corporation</t>
  </si>
  <si>
    <t>Total Ownership % Identified below for each 1st Level Entity</t>
  </si>
  <si>
    <t>Total Ownership % Identified below for each 2nd Level Entity</t>
  </si>
  <si>
    <t>Non-Investor LP</t>
  </si>
  <si>
    <t>Investor LP</t>
  </si>
  <si>
    <t>Select the organizational structure for the Applicant entity:</t>
  </si>
  <si>
    <t>B.</t>
  </si>
  <si>
    <t>C.</t>
  </si>
  <si>
    <t>D.</t>
  </si>
  <si>
    <t>E.</t>
  </si>
  <si>
    <t>F.</t>
  </si>
  <si>
    <t>G.</t>
  </si>
  <si>
    <t>H.</t>
  </si>
  <si>
    <t>I.</t>
  </si>
  <si>
    <t>J.</t>
  </si>
  <si>
    <t>K.</t>
  </si>
  <si>
    <t>L.</t>
  </si>
  <si>
    <t>M.</t>
  </si>
  <si>
    <t>N.</t>
  </si>
  <si>
    <t>O.</t>
  </si>
  <si>
    <t>P.</t>
  </si>
  <si>
    <t>Q.</t>
  </si>
  <si>
    <t>R.</t>
  </si>
  <si>
    <t>S.</t>
  </si>
  <si>
    <t>T.</t>
  </si>
  <si>
    <t>U.</t>
  </si>
  <si>
    <t>V.</t>
  </si>
  <si>
    <t>W.</t>
  </si>
  <si>
    <t>X.</t>
  </si>
  <si>
    <t>Y.</t>
  </si>
  <si>
    <t>A.</t>
  </si>
  <si>
    <t>AA.</t>
  </si>
  <si>
    <t>AB.</t>
  </si>
  <si>
    <t>AC.</t>
  </si>
  <si>
    <t>AD.</t>
  </si>
  <si>
    <t>AE.</t>
  </si>
  <si>
    <t>AF.</t>
  </si>
  <si>
    <t>AG.</t>
  </si>
  <si>
    <t>AH.</t>
  </si>
  <si>
    <t>AI.</t>
  </si>
  <si>
    <t>AJ.</t>
  </si>
  <si>
    <t>AK.</t>
  </si>
  <si>
    <t>AL.</t>
  </si>
  <si>
    <t>AM.</t>
  </si>
  <si>
    <t>AN.</t>
  </si>
  <si>
    <t>AO.</t>
  </si>
  <si>
    <t>AP.</t>
  </si>
  <si>
    <t>AQ.</t>
  </si>
  <si>
    <t>AR.</t>
  </si>
  <si>
    <t>AS.</t>
  </si>
  <si>
    <t>AT.</t>
  </si>
  <si>
    <t>AU.</t>
  </si>
  <si>
    <t>AV.</t>
  </si>
  <si>
    <t>AW.</t>
  </si>
  <si>
    <t>AX.</t>
  </si>
  <si>
    <t>Fill-In List</t>
  </si>
  <si>
    <t>Z.</t>
  </si>
  <si>
    <t>First Level
Entity #</t>
  </si>
  <si>
    <t>Second Level
Entity #</t>
  </si>
  <si>
    <t>&lt;Insert name of Applicant entity here&gt;</t>
  </si>
  <si>
    <t>First Level Principal Reference Column</t>
  </si>
  <si>
    <t>Second Level Principal Reference Column</t>
  </si>
  <si>
    <t xml:space="preserve">Select the type of Principal being associated with the corresponding Second Level Principal Entity </t>
  </si>
  <si>
    <t xml:space="preserve">Select the type of Principal being associated with the corresponding First Level Principal Entity </t>
  </si>
  <si>
    <t>Please select a First Level Principal Entity #, as applicable.</t>
  </si>
  <si>
    <t>Please select a Second Level Principal Entity #, as applicable.</t>
  </si>
  <si>
    <t>Please select the appropriate organizational structure for the Applicant identified above.</t>
  </si>
  <si>
    <t>Please select the appropriate organizational structure for the Developer identified above.</t>
  </si>
  <si>
    <t># of Developers</t>
  </si>
  <si>
    <t>For the various Principal Disclosure Levels below, FHFC will hide the rows that are not being used as a response to shorten the print-out.</t>
  </si>
  <si>
    <t>&lt;Insert name of corresponsing Developer entity here&gt;</t>
  </si>
  <si>
    <t xml:space="preserve">  This is the last Principal Level to be documented.</t>
  </si>
  <si>
    <t>Applicant 3rd Principal List</t>
  </si>
  <si>
    <t>Applicant 2nd Principal List</t>
  </si>
  <si>
    <t>1st Developer's 2nd Principal List</t>
  </si>
  <si>
    <t>2nd Developer's 2nd Principal List</t>
  </si>
  <si>
    <t>3rd Developer's 2nd Principal List</t>
  </si>
  <si>
    <t>Applicant &amp; Developer Organizational
Structures</t>
  </si>
  <si>
    <t>Principal of Applicant
(1st Lev Col F)</t>
  </si>
  <si>
    <t>Principal of Developer
(1st Lev Col F)</t>
  </si>
  <si>
    <t>Applicant Organizational Structures
(1st &amp; 2nd Lev Col J)</t>
  </si>
  <si>
    <t>Developer Organizational Structures
(1st &amp; 2nd Lev Col J)</t>
  </si>
  <si>
    <t>Principal type of prior Level
Principal (Developer 2nd Lev Col F)</t>
  </si>
  <si>
    <t>% Ownership Availability</t>
  </si>
  <si>
    <t>No</t>
  </si>
  <si>
    <t>&lt;Select&gt;</t>
  </si>
  <si>
    <t>Y/N Menu</t>
  </si>
  <si>
    <t>% Ownership of Applicant</t>
  </si>
  <si>
    <t>Second Level Principal % Ownership of First Level Principal</t>
  </si>
  <si>
    <t>Yes (Manually Unlock Cells)</t>
  </si>
  <si>
    <t>Principal type of prior Level
Principal (Applicant 2nd &amp; 3rd Lev Col F)</t>
  </si>
  <si>
    <t>The type of Principal selected is appropriate for the given structure above.  This is the last Principal Level to be documented.</t>
  </si>
  <si>
    <t>Select the corresponding First Level Principal Entity # from above for which the Second Level Principal is being identified</t>
  </si>
  <si>
    <t>Select the corresponding Second Level Principal Entity # from above for which the Third Level Principal is being identified</t>
  </si>
  <si>
    <t>This template utilizes drop-down menus for many of the input cells to present a list of appropriate responses.  The default for all of them is “&lt;Select an option&gt;.”  The process to enter a response in these cells is to first select the applicable cell, select the down arrow attached to the right side of the cell, choose one of the responses from the list in the drop-down menu box.  Sometimes the list of available responses is longer than what is displayed by the drop-down menu box.  If that is the case, there will be a scroll bar available on the right side of the box to scroll down the list.  You must choose one of the responses in the list when completing a cell with a drop-down menu.</t>
  </si>
  <si>
    <t>Guidance for completing the Principal Disclosures for Applicant Form</t>
  </si>
  <si>
    <t>Be sure you have the ‘Applicant_Principals’ worksheet tab open.</t>
  </si>
  <si>
    <t>You can begin to enter responses in the Second Principal Disclosure Level once at least one Principal has been identified in the First Principal Disclosure Level.  As such, you can enter one Principal at the First Level and then drop down to the Second Level to document that Principal, or you can complete all of the Principals at the First Level before going down to the Second Level.</t>
  </si>
  <si>
    <t>You can begin to enter responses in the Third Principal Disclosure Level once at least one Principal (that is not a natural person) has been identified in the Second Principal Disclosure Level.  As such, you can enter one Principal at the Second Level and then drop down to the Third Level to document that Principal, or you can complete all of the Principals at the Second Level before going down to the Third Level.</t>
  </si>
  <si>
    <t>Guidance for completing the Principal Disclosures for Developer(s) Form</t>
  </si>
  <si>
    <t>Be sure you have the ‘Developer_Principals’ worksheet tab open.</t>
  </si>
  <si>
    <t>Select Type of Principal of Developer</t>
  </si>
  <si>
    <t>Co-Developer(s) Principal Disclosures:</t>
  </si>
  <si>
    <t>Type of Principal of Applicant selected is NOT appropriate.</t>
  </si>
  <si>
    <t>The organizational structure of the First Level Principal selected is NOT appropriate.</t>
  </si>
  <si>
    <t>The organizational structure of the Second Level Principal selected is NOT appropriate.</t>
  </si>
  <si>
    <t>Type of Principal of Developer selected is NOT appropriate.</t>
  </si>
  <si>
    <t>This Principal Disclosure Level is not needed for a natural person in the prior Level.</t>
  </si>
  <si>
    <t>Select Type of Principal of Applicant</t>
  </si>
  <si>
    <t>The type of Principal selected in column F is appropriate for the given structure above.</t>
  </si>
  <si>
    <t xml:space="preserve">  Please complete the next Level for the Principal on this line.</t>
  </si>
  <si>
    <r>
      <t>Within the First Principal Disclosure Level, enter the percentage of ownership of the Applicant for each Principal listed.  If that column totals to 100%, then a "</t>
    </r>
    <r>
      <rPr>
        <b/>
        <sz val="11"/>
        <color rgb="FF00B050"/>
        <rFont val="Wingdings"/>
        <charset val="2"/>
      </rPr>
      <t>ü</t>
    </r>
    <r>
      <rPr>
        <sz val="11"/>
        <color theme="1"/>
        <rFont val="Calibri"/>
        <family val="1"/>
        <scheme val="minor"/>
      </rPr>
      <t>" symbol will appear above the column header (cell L10).  If it does not equal 100%, then a "</t>
    </r>
    <r>
      <rPr>
        <b/>
        <sz val="11"/>
        <color rgb="FFFF0000"/>
        <rFont val="Wingdings"/>
        <charset val="2"/>
      </rPr>
      <t>¤</t>
    </r>
    <r>
      <rPr>
        <sz val="11"/>
        <color theme="1"/>
        <rFont val="Calibri"/>
        <family val="1"/>
        <scheme val="minor"/>
      </rPr>
      <t>" symbol will appear above the column header.  If properly completed, the column will total 100%.</t>
    </r>
  </si>
  <si>
    <r>
      <t>To the right of that column (column K), there will appear additional indicators or symbols relative to the ownership of each Principal listed in the First Principal Disclosure Level.  If the percentage(s) of ownership provided on the Second Principal Disclosure Level for each non-natural person or non-investor Principal listed in the First Level equals 100%, then a "</t>
    </r>
    <r>
      <rPr>
        <b/>
        <sz val="11"/>
        <color rgb="FF00B050"/>
        <rFont val="Wingdings"/>
        <charset val="2"/>
      </rPr>
      <t>ü</t>
    </r>
    <r>
      <rPr>
        <sz val="11"/>
        <color theme="1"/>
        <rFont val="Calibri"/>
        <family val="1"/>
        <scheme val="minor"/>
      </rPr>
      <t>" symbol will appear (in column K).  If it does not equal 100%, then a "</t>
    </r>
    <r>
      <rPr>
        <b/>
        <sz val="11"/>
        <color rgb="FFFF0000"/>
        <rFont val="Wingdings"/>
        <charset val="2"/>
      </rPr>
      <t>¤</t>
    </r>
    <r>
      <rPr>
        <sz val="11"/>
        <color theme="1"/>
        <rFont val="Calibri"/>
        <family val="1"/>
        <scheme val="minor"/>
      </rPr>
      <t>" symbol will appear.  If the First Level Principal is either a natural person or an investor, then an "</t>
    </r>
    <r>
      <rPr>
        <sz val="11"/>
        <color theme="1"/>
        <rFont val="Wingdings"/>
        <charset val="2"/>
      </rPr>
      <t>û</t>
    </r>
    <r>
      <rPr>
        <sz val="11"/>
        <color theme="1"/>
        <rFont val="Calibri"/>
        <family val="1"/>
        <scheme val="minor"/>
      </rPr>
      <t>" symbol will appear (indicating no ownership percentages are required in the Second Level).</t>
    </r>
  </si>
  <si>
    <r>
      <t>Completing the % ownership in this Second Level will demonstrate the ownership by the Principal being identified in this Level for the First Level Principal Entity # provided in column B.  If the % ownership of all identical First Level Principal Entity #s identified in this Level (column B) equals 100%, then a "</t>
    </r>
    <r>
      <rPr>
        <b/>
        <sz val="11"/>
        <color rgb="FF00B050"/>
        <rFont val="Wingdings"/>
        <charset val="2"/>
      </rPr>
      <t>ü</t>
    </r>
    <r>
      <rPr>
        <sz val="11"/>
        <color theme="1"/>
        <rFont val="Calibri"/>
        <family val="2"/>
        <scheme val="minor"/>
      </rPr>
      <t>" will appear above in the First Level, column K, next to the respective First Level Principal referenced in the Second Level.  If the ownership is less than 100%, then a "</t>
    </r>
    <r>
      <rPr>
        <b/>
        <sz val="11"/>
        <color rgb="FFFF0000"/>
        <rFont val="Wingdings"/>
        <charset val="2"/>
      </rPr>
      <t>¤</t>
    </r>
    <r>
      <rPr>
        <sz val="11"/>
        <color theme="1"/>
        <rFont val="Calibri"/>
        <family val="2"/>
        <scheme val="minor"/>
      </rPr>
      <t>" will appear instead.  These instructions have previously been mentioned in #7 above.</t>
    </r>
  </si>
  <si>
    <r>
      <t>Likewise, for the Principals identified in this Second Level (column H) that are not natural persons, their ownership must be documented in the Third Principal Disclosure Level.  The indicators of "</t>
    </r>
    <r>
      <rPr>
        <b/>
        <sz val="11"/>
        <color rgb="FF00B050"/>
        <rFont val="Wingdings"/>
        <charset val="2"/>
      </rPr>
      <t>ü</t>
    </r>
    <r>
      <rPr>
        <sz val="11"/>
        <color theme="1"/>
        <rFont val="Calibri"/>
        <family val="2"/>
        <scheme val="minor"/>
      </rPr>
      <t>", "</t>
    </r>
    <r>
      <rPr>
        <b/>
        <sz val="11"/>
        <color rgb="FFFF0000"/>
        <rFont val="Wingdings"/>
        <charset val="2"/>
      </rPr>
      <t>¤</t>
    </r>
    <r>
      <rPr>
        <sz val="11"/>
        <color theme="1"/>
        <rFont val="Calibri"/>
        <family val="2"/>
        <scheme val="minor"/>
      </rPr>
      <t>" and "</t>
    </r>
    <r>
      <rPr>
        <sz val="11"/>
        <color theme="1"/>
        <rFont val="Wingdings"/>
        <charset val="2"/>
      </rPr>
      <t>û</t>
    </r>
    <r>
      <rPr>
        <sz val="11"/>
        <color theme="1"/>
        <rFont val="Calibri"/>
        <family val="2"/>
        <scheme val="minor"/>
      </rPr>
      <t>" will appear in column K of the Second Principal Disclosure Level in the same manner as prescribed in #7 above.</t>
    </r>
  </si>
  <si>
    <r>
      <rPr>
        <b/>
        <sz val="7"/>
        <color rgb="FF0066FF"/>
        <rFont val="Times New Roman"/>
        <family val="1"/>
      </rPr>
      <t xml:space="preserve"> </t>
    </r>
    <r>
      <rPr>
        <b/>
        <u/>
        <sz val="11"/>
        <color rgb="FF0066FF"/>
        <rFont val="Calibri"/>
        <family val="2"/>
        <scheme val="minor"/>
      </rPr>
      <t>Enter Name of First Level Principal.</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followed by a comma, then the full first name (i.e., not a simple initial) and at least the initial of the middle name, and finally any applicable suffix after another comma.  For instance, Robert Benjamin Smith, Jr. would be entered Smith, Robert B., Jr.</t>
    </r>
  </si>
  <si>
    <r>
      <rPr>
        <b/>
        <u/>
        <sz val="11"/>
        <color rgb="FF009900"/>
        <rFont val="Calibri"/>
        <family val="2"/>
        <scheme val="minor"/>
      </rPr>
      <t>Second Level Entity #.</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  This Second Level Entity # will be used to assist with completing the Third Level Principal Disclosure Level.</t>
    </r>
  </si>
  <si>
    <r>
      <rPr>
        <b/>
        <u/>
        <sz val="11"/>
        <color rgb="FF6600CC"/>
        <rFont val="Calibri"/>
        <family val="2"/>
        <scheme val="minor"/>
      </rPr>
      <t>Enter Name of Third Level Principal</t>
    </r>
    <r>
      <rPr>
        <u/>
        <sz val="11"/>
        <color theme="1"/>
        <rFont val="Calibri"/>
        <family val="2"/>
        <scheme val="minor"/>
      </rPr>
      <t>.</t>
    </r>
    <r>
      <rPr>
        <sz val="11"/>
        <color theme="1"/>
        <rFont val="Calibri"/>
        <family val="2"/>
        <scheme val="minor"/>
      </rPr>
      <t xml:space="preserve"> Type the name of the Third Level Principal being identified, following the same instructions of entering the name of a Principal as provided previously.</t>
    </r>
  </si>
  <si>
    <t>Click Here to Return to Applicant 1st Level</t>
  </si>
  <si>
    <t>Click Here to Return to Applicant 2nd Level</t>
  </si>
  <si>
    <t>Click Here to Return to Applicant 3rd Level</t>
  </si>
  <si>
    <r>
      <rPr>
        <b/>
        <sz val="7"/>
        <color rgb="FFFF33CC"/>
        <rFont val="Times New Roman"/>
        <family val="1"/>
      </rPr>
      <t xml:space="preserve"> </t>
    </r>
    <r>
      <rPr>
        <b/>
        <u/>
        <sz val="11"/>
        <color rgb="FFFF33CC"/>
        <rFont val="Calibri"/>
        <family val="2"/>
        <scheme val="minor"/>
      </rPr>
      <t>Enter Name of First Level Principal</t>
    </r>
    <r>
      <rPr>
        <u/>
        <sz val="11"/>
        <color theme="1"/>
        <rFont val="Calibri"/>
        <family val="2"/>
        <scheme val="minor"/>
      </rPr>
      <t>.</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then first name and finally middle name, separated by commas.  For instance, Robert Benjamin Smith, Jr. would be entered Smith, Robert, B., Jr.</t>
    </r>
  </si>
  <si>
    <r>
      <t>Second Principal Disclosure Level (Developer)</t>
    </r>
    <r>
      <rPr>
        <sz val="11"/>
        <color rgb="FF0066CC"/>
        <rFont val="Calibri"/>
        <family val="2"/>
        <scheme val="minor"/>
      </rPr>
      <t>:</t>
    </r>
  </si>
  <si>
    <r>
      <rPr>
        <b/>
        <u/>
        <sz val="11"/>
        <color rgb="FF0066CC"/>
        <rFont val="Calibri"/>
        <family val="2"/>
        <scheme val="minor"/>
      </rPr>
      <t>Second Level Entity #</t>
    </r>
    <r>
      <rPr>
        <u/>
        <sz val="11"/>
        <color theme="1"/>
        <rFont val="Calibri"/>
        <family val="2"/>
        <scheme val="minor"/>
      </rPr>
      <t>.</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t>
    </r>
  </si>
  <si>
    <t>Click Here to Return to 1st Developer's 1st Level</t>
  </si>
  <si>
    <t>Click Here to Return to 1st Developer's 2nd Level</t>
  </si>
  <si>
    <t>Feedback Regarding Data Entries</t>
  </si>
  <si>
    <t>Click Here to Return to 2nd Developer's 1st Level</t>
  </si>
  <si>
    <t>Click Here to Return to 3rd Developer's 1st Level</t>
  </si>
  <si>
    <t>Click Here to Return to 2nd Developer's 2nd Level</t>
  </si>
  <si>
    <t>Click Here to Return to 3rd Developer's 2nd Level</t>
  </si>
  <si>
    <r>
      <t>First Principal Disclosure Level (Applicant)</t>
    </r>
    <r>
      <rPr>
        <sz val="12"/>
        <color rgb="FF0066FF"/>
        <rFont val="Calibri"/>
        <family val="2"/>
        <scheme val="minor"/>
      </rPr>
      <t>:</t>
    </r>
  </si>
  <si>
    <r>
      <rPr>
        <b/>
        <u/>
        <sz val="11"/>
        <color rgb="FF0066FF"/>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then the organizational structure of that Principal must be identified as a Natural Person.</t>
    </r>
  </si>
  <si>
    <r>
      <t>Second Principal Disclosure Level (Applicant)</t>
    </r>
    <r>
      <rPr>
        <sz val="12"/>
        <color rgb="FF009900"/>
        <rFont val="Calibri"/>
        <family val="2"/>
        <scheme val="minor"/>
      </rPr>
      <t>:</t>
    </r>
  </si>
  <si>
    <r>
      <rPr>
        <b/>
        <u/>
        <sz val="11"/>
        <color rgb="FF009900"/>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</si>
  <si>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9900"/>
        <rFont val="Calibri"/>
        <family val="2"/>
        <scheme val="minor"/>
      </rPr>
      <t>Enter Name of Second Level Principal</t>
    </r>
    <r>
      <rPr>
        <u/>
        <sz val="11"/>
        <color theme="1"/>
        <rFont val="Calibri"/>
        <family val="2"/>
        <scheme val="minor"/>
      </rPr>
      <t>.</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</si>
  <si>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009900"/>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</si>
  <si>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t>Third Principal Disclosure Level (Applicant)</t>
    </r>
    <r>
      <rPr>
        <sz val="12"/>
        <color rgb="FF6600CC"/>
        <rFont val="Calibri"/>
        <family val="2"/>
        <scheme val="minor"/>
      </rPr>
      <t>:</t>
    </r>
  </si>
  <si>
    <r>
      <rPr>
        <b/>
        <u/>
        <sz val="11"/>
        <color rgb="FF6600CC"/>
        <rFont val="Calibri"/>
        <family val="2"/>
        <scheme val="minor"/>
      </rPr>
      <t>Select the corresponding Second Level Principal Entity # from above for which the Third Level Principal is being identified.</t>
    </r>
    <r>
      <rPr>
        <sz val="11"/>
        <color theme="1"/>
        <rFont val="Calibri"/>
        <family val="2"/>
        <scheme val="minor"/>
      </rPr>
      <t xml:space="preserve"> To document a Principal in the Third Principal Disclosure Level, first identify the Second Level Principal for which you are documenting by selecting its Second Level Entity # from the drop-down menu in column B.  The list in the drop-down menu for this column follow the same process as provided in #9 above.</t>
    </r>
  </si>
  <si>
    <t>The purpose of indicating the % ownership in this Third Level is to document the ownership by the Principal being identified in this Level for the Second Level Principal Entity # provided in column B.  Indicators will appear in the Second Principal Disclosure Level in the same manner as described in #7 and #15 above.</t>
  </si>
  <si>
    <r>
      <t>First Principal Disclosure Level (Developer)</t>
    </r>
    <r>
      <rPr>
        <sz val="12"/>
        <color rgb="FFFF33CC"/>
        <rFont val="Calibri"/>
        <family val="2"/>
        <scheme val="minor"/>
      </rPr>
      <t>:</t>
    </r>
  </si>
  <si>
    <r>
      <rPr>
        <b/>
        <u/>
        <sz val="11"/>
        <color rgb="FF009900"/>
        <rFont val="Calibri"/>
        <family val="2"/>
        <scheme val="minor"/>
      </rPr>
      <t>Select organizational structure of Second Level Principal identified</t>
    </r>
    <r>
      <rPr>
        <sz val="11"/>
        <color theme="1"/>
        <rFont val="Calibri"/>
        <family val="2"/>
        <scheme val="minor"/>
      </rPr>
      <t>. Lastly, identify the organizational structure of that Principal by selecting a response from the drop-down menu.  The menu options here are the same as those identified in #6 above.  The Feedback Regarding Data Entries column will inform you whether or not you need to further document that Principal in the final Principal Disclosure Level.</t>
    </r>
  </si>
  <si>
    <r>
      <rPr>
        <b/>
        <u/>
        <sz val="11"/>
        <color rgb="FF6600CC"/>
        <rFont val="Calibri"/>
        <family val="2"/>
        <scheme val="minor"/>
      </rPr>
      <t>Feedback Regarding Data Entries</t>
    </r>
    <r>
      <rPr>
        <sz val="11"/>
        <color theme="1"/>
        <rFont val="Calibri"/>
        <family val="2"/>
        <scheme val="minor"/>
      </rPr>
      <t>. The same type of guidance is provided in this column of this section as mentioned above.</t>
    </r>
  </si>
  <si>
    <r>
      <rPr>
        <b/>
        <u/>
        <sz val="11"/>
        <color rgb="FF6600CC"/>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</si>
  <si>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rPr>
        <b/>
        <u/>
        <sz val="11"/>
        <color theme="1"/>
        <rFont val="Calibri"/>
        <family val="2"/>
        <scheme val="minor"/>
      </rPr>
      <t>Select the organizational structure for the Applicant entity</t>
    </r>
    <r>
      <rPr>
        <u/>
        <sz val="11"/>
        <color theme="1"/>
        <rFont val="Calibri"/>
        <family val="2"/>
        <scheme val="minor"/>
      </rPr>
      <t>.</t>
    </r>
    <r>
      <rPr>
        <sz val="11"/>
        <color theme="1"/>
        <rFont val="Calibri"/>
        <family val="2"/>
        <scheme val="minor"/>
      </rPr>
      <t xml:space="preserve"> Enter the organizational structure for the Applicant by selecting a response from the drop-down menu in cell F4.  The menu options are: Limited Partnership, Limited Liability Company, For-Profit Corporation and Non-Profit Corporation.</t>
    </r>
  </si>
  <si>
    <r>
      <rPr>
        <b/>
        <u/>
        <sz val="11"/>
        <color theme="1"/>
        <rFont val="Calibri"/>
        <family val="2"/>
        <scheme val="minor"/>
      </rPr>
      <t>Provide the name of the Applicant.</t>
    </r>
    <r>
      <rPr>
        <sz val="11"/>
        <color theme="1"/>
        <rFont val="Calibri"/>
        <family val="2"/>
        <scheme val="minor"/>
      </rPr>
      <t xml:space="preserve"> Type the name of the Applicant into cell F7.  The text in the cell will wrap automatically if the Applicant's name is longer than one line.</t>
    </r>
  </si>
  <si>
    <r>
      <rPr>
        <b/>
        <u/>
        <sz val="11"/>
        <color theme="1"/>
        <rFont val="Calibri"/>
        <family val="2"/>
        <scheme val="minor"/>
      </rPr>
      <t>Select the organizational structure for the Developer entity</t>
    </r>
    <r>
      <rPr>
        <u/>
        <sz val="11"/>
        <color theme="1"/>
        <rFont val="Calibri"/>
        <family val="2"/>
        <scheme val="minor"/>
      </rPr>
      <t>.</t>
    </r>
    <r>
      <rPr>
        <sz val="11"/>
        <color theme="1"/>
        <rFont val="Calibri"/>
        <family val="1"/>
        <scheme val="minor"/>
      </rPr>
      <t xml:space="preserve"> Enter the organizational structure for the Developer by selecting a response from the drop-down menu in cell F6.  The menu options are: Limited Partnership, Limited Liability Company, For-Profit Corporation and Non-Profit Corporation.</t>
    </r>
  </si>
  <si>
    <t>The menu options are General Partner and Limited Partner for any Principal identified as a Limited Partnership; Manager, Member, Managing Member and Sole Member for any Principal identified as a Limited Liability Company; Shareholder, Officer,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See #3 above for discussion regarding Managers of an LLC.</t>
  </si>
  <si>
    <r>
      <rPr>
        <b/>
        <u/>
        <sz val="11"/>
        <color rgb="FF009900"/>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identify the First Level Principal for which you are documenting by selecting its First Level Entity # from the drop-down menu in column B (cell B40 being the first).  The lists in the drop-down menus for this column do not populate until you enter a Principal name in the prior Principal Level.  These lists will be created by combining the First Level Entity # and the name of the First Level Principal. </t>
    </r>
  </si>
  <si>
    <r>
      <rPr>
        <b/>
        <u/>
        <sz val="11"/>
        <color rgb="FF0066CC"/>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select the First Level Principal for which you are documenting by selecting its First Level Entity # from the drop-down menu in column B (cell B42 being the first).  The lists in the drop-down menus for this column do not populate until you enter a Principal name in the prior Principal Level.  These lists will be created by combining the First Level Entity # and the name of the First Level Principal.</t>
    </r>
  </si>
  <si>
    <r>
      <rPr>
        <b/>
        <u/>
        <sz val="11"/>
        <color rgb="FF0066CC"/>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</si>
  <si>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66CC"/>
        <rFont val="Calibri"/>
        <family val="2"/>
        <scheme val="minor"/>
      </rPr>
      <t>Enter Name of Second Level Principal.</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</si>
  <si>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FF33CC"/>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of the Developer, then the organizational structure of that Principal must be identified as a Natural Person.  The Feedback Regarding Data Entries column will inform you whether or not you need to further document that Principal in the next Principal Disclosure Level.  If the First Level Principal is a natural person, you do not need to document that Principal in the next Principal Level.</t>
    </r>
  </si>
  <si>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                        </t>
    </r>
    <r>
      <rPr>
        <b/>
        <sz val="14"/>
        <color rgb="FF0066FF"/>
        <rFont val="Calibri"/>
        <family val="2"/>
        <scheme val="minor"/>
      </rPr>
      <t xml:space="preserve"> Applicant</t>
    </r>
    <r>
      <rPr>
        <sz val="14"/>
        <color rgb="FF0066FF"/>
        <rFont val="Calibri"/>
        <family val="2"/>
        <scheme val="minor"/>
      </rPr>
      <t xml:space="preserve">: </t>
    </r>
    <r>
      <rPr>
        <u/>
        <sz val="14"/>
        <color rgb="FF0066FF"/>
        <rFont val="Calibri"/>
        <family val="2"/>
        <scheme val="minor"/>
      </rPr>
      <t xml:space="preserve">First </t>
    </r>
    <r>
      <rPr>
        <sz val="14"/>
        <color rgb="FF0066FF"/>
        <rFont val="Calibri"/>
        <family val="2"/>
        <scheme val="minor"/>
      </rPr>
      <t xml:space="preserve">Principal Disclosure Level                         </t>
    </r>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t>
    </r>
  </si>
  <si>
    <t>General Template Guidance</t>
  </si>
  <si>
    <r>
      <rPr>
        <b/>
        <sz val="14"/>
        <color rgb="FF6600CC"/>
        <rFont val="Calibri"/>
        <family val="2"/>
        <scheme val="minor"/>
      </rPr>
      <t>Applicant</t>
    </r>
    <r>
      <rPr>
        <sz val="14"/>
        <color rgb="FF6600CC"/>
        <rFont val="Calibri"/>
        <family val="2"/>
        <scheme val="minor"/>
      </rPr>
      <t xml:space="preserve">: </t>
    </r>
    <r>
      <rPr>
        <u/>
        <sz val="14"/>
        <color rgb="FF6600CC"/>
        <rFont val="Calibri"/>
        <family val="2"/>
        <scheme val="minor"/>
      </rPr>
      <t>Third</t>
    </r>
    <r>
      <rPr>
        <sz val="14"/>
        <color rgb="FF6600CC"/>
        <rFont val="Calibri"/>
        <family val="2"/>
        <scheme val="minor"/>
      </rPr>
      <t xml:space="preserve"> Principal Disclosure Level</t>
    </r>
  </si>
  <si>
    <r>
      <rPr>
        <b/>
        <sz val="16"/>
        <color rgb="FFFF33CC"/>
        <rFont val="Calibri"/>
        <family val="2"/>
        <scheme val="minor"/>
      </rPr>
      <t>Developer</t>
    </r>
    <r>
      <rPr>
        <sz val="16"/>
        <color rgb="FFFF33CC"/>
        <rFont val="Calibri"/>
        <family val="2"/>
        <scheme val="minor"/>
      </rPr>
      <t xml:space="preserve">: </t>
    </r>
    <r>
      <rPr>
        <u/>
        <sz val="16"/>
        <color rgb="FFFF33CC"/>
        <rFont val="Calibri"/>
        <family val="2"/>
        <scheme val="minor"/>
      </rPr>
      <t>First</t>
    </r>
    <r>
      <rPr>
        <sz val="16"/>
        <color rgb="FFFF33CC"/>
        <rFont val="Calibri"/>
        <family val="2"/>
        <scheme val="minor"/>
      </rPr>
      <t xml:space="preserve"> Principal Disclosure Level</t>
    </r>
  </si>
  <si>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                    </t>
    </r>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t>
    </r>
  </si>
  <si>
    <r>
      <rPr>
        <b/>
        <sz val="14"/>
        <rFont val="Calibri"/>
        <family val="2"/>
        <scheme val="minor"/>
      </rPr>
      <t>Co-Developer</t>
    </r>
    <r>
      <rPr>
        <sz val="14"/>
        <rFont val="Calibri"/>
        <family val="2"/>
        <scheme val="minor"/>
      </rPr>
      <t>: General</t>
    </r>
  </si>
  <si>
    <r>
      <rPr>
        <b/>
        <sz val="14"/>
        <color theme="1"/>
        <rFont val="Calibri"/>
        <family val="2"/>
        <scheme val="minor"/>
      </rPr>
      <t>Developer</t>
    </r>
    <r>
      <rPr>
        <sz val="14"/>
        <color theme="1"/>
        <rFont val="Calibri"/>
        <family val="2"/>
        <scheme val="minor"/>
      </rPr>
      <t>: General</t>
    </r>
  </si>
  <si>
    <r>
      <rPr>
        <b/>
        <sz val="14"/>
        <color theme="1"/>
        <rFont val="Calibri"/>
        <family val="2"/>
        <scheme val="minor"/>
      </rPr>
      <t>Applicant</t>
    </r>
    <r>
      <rPr>
        <sz val="14"/>
        <color theme="1"/>
        <rFont val="Calibri"/>
        <family val="2"/>
        <scheme val="minor"/>
      </rPr>
      <t>: General</t>
    </r>
  </si>
  <si>
    <r>
      <rPr>
        <b/>
        <u/>
        <sz val="11"/>
        <color rgb="FF0066CC"/>
        <rFont val="Calibri"/>
        <family val="2"/>
        <scheme val="minor"/>
      </rPr>
      <t>Select organizational structure of Second Level Principal identified</t>
    </r>
    <r>
      <rPr>
        <u/>
        <sz val="11"/>
        <color theme="1"/>
        <rFont val="Calibri"/>
        <family val="2"/>
        <scheme val="minor"/>
      </rPr>
      <t>.</t>
    </r>
    <r>
      <rPr>
        <sz val="11"/>
        <color theme="1"/>
        <rFont val="Calibri"/>
        <family val="2"/>
        <scheme val="minor"/>
      </rPr>
      <t xml:space="preserve"> Lastly, identify the organizational structure of that Principal by selecting a response from the drop-down menu in column J.  The menu options are the same as identified in #28 above.</t>
    </r>
  </si>
  <si>
    <r>
      <rPr>
        <b/>
        <u/>
        <sz val="11"/>
        <color theme="1"/>
        <rFont val="Calibri"/>
        <family val="2"/>
        <scheme val="minor"/>
      </rPr>
      <t>Provide the name of the Developer</t>
    </r>
    <r>
      <rPr>
        <u/>
        <sz val="11"/>
        <color theme="1"/>
        <rFont val="Calibri"/>
        <family val="2"/>
        <scheme val="minor"/>
      </rPr>
      <t>.</t>
    </r>
    <r>
      <rPr>
        <sz val="11"/>
        <color theme="1"/>
        <rFont val="Calibri"/>
        <family val="2"/>
        <scheme val="minor"/>
      </rPr>
      <t xml:space="preserve"> Type the name of the Developer into cell F9.  The name of the Developer will be repeated as part of the header at each Level.</t>
    </r>
  </si>
  <si>
    <t>If there is a third Developer, continue the process again for the last Co-Developer, beginning on row 205, following the instructions provided above for the prior Co-Developers.</t>
  </si>
  <si>
    <t>If there is a second Developer, continue to the next Developer Principal Disclosure area, beginning on row 105.  Complete all appropriate inputs for this Co-Developer, following the instructions provided above for the first Developer. The name of each co-Developer will be repeated as part of the header at each Level for the respective co-Developer.</t>
  </si>
  <si>
    <t>Click here for Assistance with Completing the Entries for the First Level Principal Disclosure for a Developer</t>
  </si>
  <si>
    <t>Click here for Assistance with Completing the Entries for the Second Level Principal Disclosure for a Developer</t>
  </si>
  <si>
    <t>&lt;Insert name of corresponding Developer entity here&gt;</t>
  </si>
  <si>
    <t>&gt;0 =Error Message Qualifies a change in font</t>
  </si>
  <si>
    <t>Click here for Assistance with Completing the Entries for the First Level Principal Disclosure for the Applicant</t>
  </si>
  <si>
    <t>3rd Level Principal % Ownership of 2nd Level Principal</t>
  </si>
  <si>
    <t>Click here for Assistance with Completing the Entries for the Third Level Principal Disclosure for the Applicant</t>
  </si>
  <si>
    <t>Click here for Assistance with Completing the Entries for the  Second Level Principal Disclosure for the Applicant</t>
  </si>
  <si>
    <t>The Feedback Regarding Data Entries column will inform you whether or not you need to further document that Principal in the next Principal Disclosure Level.  If the Organizational Structure of the Principal selected is inappropriate for the Type of Principal selected, the font in the Organizational Structure of the Principal cell will turn red, bold and be italicized as an indicator.</t>
  </si>
  <si>
    <r>
      <t xml:space="preserve"> </t>
    </r>
    <r>
      <rPr>
        <b/>
        <u/>
        <sz val="11"/>
        <color rgb="FF0066FF"/>
        <rFont val="Calibri"/>
        <family val="2"/>
        <scheme val="minor"/>
      </rPr>
      <t>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(in both comment and font).  This column is not to confirm you have fully and/or correctly completed the data entries, but to simply let you know if appropriately related selections have been made.</t>
    </r>
  </si>
  <si>
    <t xml:space="preserve"> 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  In addition, Investor Principals entered at the First Principal Disclosure Level will appear with its own special line ("N/A (Investor)") in this drop-down menu, as no further disclosure of the investor is required.</t>
  </si>
  <si>
    <r>
      <rPr>
        <b/>
        <u/>
        <sz val="11"/>
        <color theme="1"/>
        <rFont val="Calibri"/>
        <family val="2"/>
        <scheme val="minor"/>
      </rPr>
      <t>How many Developers are part of this Application structure?</t>
    </r>
    <r>
      <rPr>
        <sz val="11"/>
        <color theme="1"/>
        <rFont val="Calibri"/>
        <family val="1"/>
        <scheme val="minor"/>
      </rPr>
      <t xml:space="preserve">  Enter the number of Developers (1, 2 or 3) in cell F4 that will be documented in this form via the drop-down menu.  This entry will adjust some of the descriptions used in the form if more than one Developer is being documented.</t>
    </r>
  </si>
  <si>
    <t>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t>
  </si>
  <si>
    <t>To assist Applicants in meeting the Principals disclosure requirements, the Corporation offers a courtesy Advance Review Process.  Under this process, the Corporation will review the Applicant’s completed form and provide feed-back.  Applicants are not required to participate in the Advance Review Process in order to submit an Application in response to any RFA.  This process is provided solely as a courtesy by the Corporation.</t>
  </si>
  <si>
    <t>There may be times when you want to use the same option in a list for multiple lines.  Instead of making a selection from the list in each of these lines separately, you can copy the one cell with the appropriate selection to all other applicable cells (but only in the same column of that section).  For instance, if you need to list five officers of a corporation, you could select the “Officer” option from the drop-down list in the first applicable cell and then copy that cell to the other four cells in that same section that should also be listed as an officer.</t>
  </si>
  <si>
    <r>
      <rPr>
        <b/>
        <sz val="14"/>
        <color rgb="FF009900"/>
        <rFont val="Calibri"/>
        <family val="2"/>
        <scheme val="minor"/>
      </rPr>
      <t>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                        </t>
    </r>
    <r>
      <rPr>
        <b/>
        <sz val="14"/>
        <color rgb="FF009900"/>
        <rFont val="Calibri"/>
        <family val="2"/>
        <scheme val="minor"/>
      </rPr>
      <t xml:space="preserve"> 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t>
    </r>
  </si>
  <si>
    <r>
      <rPr>
        <b/>
        <u/>
        <sz val="11"/>
        <color rgb="FFFF33CC"/>
        <rFont val="Calibri"/>
        <family val="2"/>
        <scheme val="minor"/>
      </rPr>
      <t>Select Type of Principal of Developer</t>
    </r>
    <r>
      <rPr>
        <u/>
        <sz val="11"/>
        <color rgb="FFFF33CC"/>
        <rFont val="Calibri"/>
        <family val="2"/>
        <scheme val="minor"/>
      </rPr>
      <t>.</t>
    </r>
    <r>
      <rPr>
        <sz val="11"/>
        <color theme="1"/>
        <rFont val="Calibri"/>
        <family val="2"/>
        <scheme val="minor"/>
      </rPr>
      <t xml:space="preserve">  To enter information within the First Principal Disclosure Level section, start by selecting a response from the drop-down menu for the first Principal you want to document.  The first one will be in cell F15.  This column has a header of “Select Type of Principal of Developer.”  There are 20 lines available to identify the First Level Principals.  Each unique Principal must have its own line.</t>
    </r>
  </si>
  <si>
    <t>There are notes provided below to provide specific guidance related to identifying Principals that are Investors (or their placeholder), managers of LLCs, Trusts, and Natural Persons.</t>
  </si>
  <si>
    <t>Informational Only</t>
  </si>
  <si>
    <t>The data fields in each Co-Developer section can look very similar to each other.  In order to assist the user in keeping track of which Co-Developer's information you are entering, column L (with the header of "Informational Only") will provide some assistance in remembering which area you currently viewing.  This column of data is filled-in automatically from the input at the top regarding the number of Developers are part of the Application and no data is to be entered in this area by the user.</t>
  </si>
  <si>
    <t>If the Type of Principal selected is inappropriate for the Type of Applicant selected, the font in the Type of Principal cell will turn red, bold and be italicized as an indicator.</t>
  </si>
  <si>
    <t>Select Type of Principal of Applicant.  To enter information within the First Principal Disclosure Level section, start by selecting a response from the drop-down menu for the first Principal you want to document.  The first one will be in cell F13.  This column has a header of “Select Type of Principal of Applicant.”  There are 20 lines available to identify the First Level Principals.  Each unique Principal must have its own line.  The menu options are General Partner, Non-Investor LP and Investor LP for Applicants that are a Limited Partnership; Manager, Non-Investor Member and Investor Member for Applicants that are a Limited Liability Company; Shareholder, Officer, Director and Executive Director for Applicants that are either a For-Profit Corporation or a Non-Profit Corporation.</t>
  </si>
  <si>
    <t>If the Applicant or the Principal of the Applicant is identified as a Limited Liability Company, a manager-type entity must be identified (unless the Principal is identified as a Sole Member, which is a menu option in the Second and Third Principal Disclosure Levels and will assume to be the managing entity).  As in all menu options herein that offer the selection option of "Manager," that term is not specific as to whether or not the manager is a Member or a Non-Member.  Some later menus offer more than one manager option, but the simple "Manager" option here remains a non-descript manager option.</t>
  </si>
  <si>
    <t>AY.</t>
  </si>
  <si>
    <t>AZ.</t>
  </si>
  <si>
    <t>BA.</t>
  </si>
  <si>
    <t>BB.</t>
  </si>
  <si>
    <t>BC.</t>
  </si>
  <si>
    <t>BD.</t>
  </si>
  <si>
    <t>BE.</t>
  </si>
  <si>
    <t>BF.</t>
  </si>
  <si>
    <t>BG.</t>
  </si>
  <si>
    <t>BH.</t>
  </si>
  <si>
    <t>Non-Trust Retirement Account</t>
  </si>
  <si>
    <t>BI.</t>
  </si>
  <si>
    <t>Fourth Principal Disclosure Level (Applicant)</t>
  </si>
  <si>
    <r>
      <rPr>
        <b/>
        <u/>
        <sz val="11"/>
        <color rgb="FFFF33CC"/>
        <rFont val="Calibri"/>
        <family val="2"/>
        <scheme val="minor"/>
      </rPr>
      <t xml:space="preserve"> 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</si>
  <si>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t>Applicant Organizational Structures
(3rd Lev Col J)</t>
  </si>
  <si>
    <t>Public Housing Authority</t>
  </si>
  <si>
    <t>Commissioner</t>
  </si>
  <si>
    <t>The type of Principal being associated with the First Level Principal selected is NOT appropriate.</t>
  </si>
  <si>
    <t>The type of Principal being associated with the Second Level Principal selected is NOT appropriate.</t>
  </si>
  <si>
    <t>The organizational structure of the Third Level Principal selected is NOT appropriate.</t>
  </si>
  <si>
    <t>All Fourth Level Principals must be a natural person.</t>
  </si>
  <si>
    <t>All Third Level Principals must either be a natural person or a Trust.</t>
  </si>
  <si>
    <t>Applicant 4th Principal List</t>
  </si>
  <si>
    <t>Principal type of prior Level
Principal (Applicant 4th Lev Col F)</t>
  </si>
  <si>
    <t>Select the corresponding Third Level Principal Entity # from above for which the Fourth Level Principal is being identified</t>
  </si>
  <si>
    <t xml:space="preserve">Select the type of Principal being associated with the corresponding Third Level Principal Entity </t>
  </si>
  <si>
    <t>Enter Name of Fourth Level Principal
who must be a Natural Person</t>
  </si>
  <si>
    <t>The organizational structure of Fourth Level Principal identified Must Be a Natural Person</t>
  </si>
  <si>
    <t>4th Level Principal % Ownership of 3rd Level Principal</t>
  </si>
  <si>
    <t>Enter Name of Third Level Principal
who must be either a Natural Person or a Trust</t>
  </si>
  <si>
    <t>Click here for Assistance with Completing the Entries for the Fourth Level Principal Disclosure for the Applicant</t>
  </si>
  <si>
    <t>The organizational structure of Third Level Principal identified Must be either a Natural Person or a Trust</t>
  </si>
  <si>
    <t xml:space="preserve">  Please enter the name of the Principal for this Level.</t>
  </si>
  <si>
    <t>Third Level
Entity #</t>
  </si>
  <si>
    <t>Third Level Principal Reference Column</t>
  </si>
  <si>
    <t>If your feedback is formatted like this, then you have entered erroneous information that needs to be corrected.</t>
  </si>
  <si>
    <t>If your feedback is formatted like this, then you have completed documenting Principals for that entity.</t>
  </si>
  <si>
    <t>If your feedback is formatted like this, then you need to continue documenting the Principals of that Level's entity on the next Level.</t>
  </si>
  <si>
    <t>The type of Principal being associated with the Third Level Principal selected is NOT appropriate.</t>
  </si>
  <si>
    <t>Please select a Third Level Principal Entity #, as applicable.</t>
  </si>
  <si>
    <t>Total Ownership % Identified below for each 3rd Level Entity</t>
  </si>
  <si>
    <t>Click Here to Return to Applicant 4th Level</t>
  </si>
  <si>
    <r>
      <rPr>
        <b/>
        <sz val="14"/>
        <color rgb="FFE6AF00"/>
        <rFont val="Calibri"/>
        <family val="2"/>
        <scheme val="minor"/>
      </rPr>
      <t>Applicant:</t>
    </r>
    <r>
      <rPr>
        <sz val="14"/>
        <color rgb="FFE6AF00"/>
        <rFont val="Calibri"/>
        <family val="2"/>
        <scheme val="minor"/>
      </rPr>
      <t xml:space="preserve"> </t>
    </r>
    <r>
      <rPr>
        <u/>
        <sz val="14"/>
        <color rgb="FFE6AF00"/>
        <rFont val="Calibri"/>
        <family val="2"/>
        <scheme val="minor"/>
      </rPr>
      <t>Fourth</t>
    </r>
    <r>
      <rPr>
        <sz val="14"/>
        <color rgb="FFE6AF00"/>
        <rFont val="Calibri"/>
        <family val="2"/>
        <scheme val="minor"/>
      </rPr>
      <t xml:space="preserve"> Principal Disclosure Level</t>
    </r>
  </si>
  <si>
    <r>
      <rPr>
        <b/>
        <u/>
        <sz val="11"/>
        <color rgb="FFE6AF00"/>
        <rFont val="Calibri"/>
        <family val="2"/>
        <scheme val="minor"/>
      </rPr>
      <t>% Ownership of Applicant</t>
    </r>
    <r>
      <rPr>
        <u/>
        <sz val="11"/>
        <color rgb="FFE6AF00"/>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</si>
  <si>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t>Principal Disclosures for the Applicant</t>
  </si>
  <si>
    <r>
      <t>All Applicants seeking Housing Credits must list one of the</t>
    </r>
    <r>
      <rPr>
        <b/>
        <sz val="11"/>
        <color theme="1"/>
        <rFont val="Calibri"/>
        <family val="2"/>
        <scheme val="minor"/>
      </rPr>
      <t xml:space="preserve"> Investor entities</t>
    </r>
    <r>
      <rPr>
        <sz val="11"/>
        <color theme="1"/>
        <rFont val="Calibri"/>
        <family val="2"/>
        <scheme val="minor"/>
      </rPr>
      <t>.  The menu options that begin with “Investor” are reserved for the entity that is associated with providing the HC equity (i.e., HC syndicator or HC investor), or the entity acting as a placeholder for application purposes.  Any entity identified in the First Principal Disclosure Level as an Investor will not be required to complete any lower Principal Level for that Principal.</t>
    </r>
  </si>
  <si>
    <r>
      <t xml:space="preserve">If a </t>
    </r>
    <r>
      <rPr>
        <b/>
        <sz val="11"/>
        <color theme="1"/>
        <rFont val="Calibri"/>
        <family val="2"/>
        <scheme val="minor"/>
      </rPr>
      <t>Trust</t>
    </r>
    <r>
      <rPr>
        <sz val="11"/>
        <color theme="1"/>
        <rFont val="Calibri"/>
        <family val="2"/>
        <scheme val="minor"/>
      </rPr>
      <t xml:space="preserve"> is part of the Applicant Principal Disclosure process, then the Trust must be identified with the </t>
    </r>
    <r>
      <rPr>
        <b/>
        <sz val="11"/>
        <color theme="1"/>
        <rFont val="Calibri"/>
        <family val="2"/>
        <scheme val="minor"/>
      </rPr>
      <t>Trustee</t>
    </r>
    <r>
      <rPr>
        <sz val="11"/>
        <color theme="1"/>
        <rFont val="Calibri"/>
        <family val="2"/>
        <scheme val="minor"/>
      </rPr>
      <t xml:space="preserve"> and any </t>
    </r>
    <r>
      <rPr>
        <b/>
        <sz val="11"/>
        <color theme="1"/>
        <rFont val="Calibri"/>
        <family val="2"/>
        <scheme val="minor"/>
      </rPr>
      <t>Beneficiary</t>
    </r>
    <r>
      <rPr>
        <sz val="11"/>
        <color theme="1"/>
        <rFont val="Calibri"/>
        <family val="2"/>
        <scheme val="minor"/>
      </rPr>
      <t xml:space="preserve"> (who is in the majority) identified in the Fourth  Principal Disclosure Level.</t>
    </r>
  </si>
  <si>
    <r>
      <rPr>
        <b/>
        <sz val="7"/>
        <color rgb="FF0066FF"/>
        <rFont val="Times New Roman"/>
        <family val="1"/>
      </rPr>
      <t xml:space="preserve"> </t>
    </r>
    <r>
      <rPr>
        <b/>
        <sz val="11"/>
        <color rgb="FF0066FF"/>
        <rFont val="Calibri"/>
        <family val="2"/>
        <scheme val="minor"/>
      </rPr>
      <t>% Ownership of Applicant.</t>
    </r>
    <r>
      <rPr>
        <sz val="11"/>
        <color theme="1"/>
        <rFont val="Calibri"/>
        <family val="2"/>
        <scheme val="minor"/>
      </rPr>
      <t xml:space="preserve"> There is a column provided (column L) that can be used to inform Florida Housing of each Principal’s percent ownership of Applicant; however, it is hidden and blocked during the Application process.  If an Applicant is invited into credit underwriting, the form submitted with the Applicant's Application will be returned to the Applicant with that column made available so it can be completed and returned once again to Florida Housing.</t>
    </r>
  </si>
  <si>
    <r>
      <rPr>
        <b/>
        <u/>
        <sz val="11"/>
        <color rgb="FF009900"/>
        <rFont val="Calibri"/>
        <family val="2"/>
        <scheme val="minor"/>
      </rPr>
      <t>Select the type of Principal being associated with the corresponding First Level Principal Entity</t>
    </r>
    <r>
      <rPr>
        <sz val="11"/>
        <color theme="1"/>
        <rFont val="Calibri"/>
        <family val="2"/>
        <scheme val="minor"/>
      </rPr>
      <t xml:space="preserve">. This is similar to the process you did for selecting the type of Principal of Applicant as provided in #3 above.  Each Second Level Principal of all the Principal entities provided in the First Principal Disclosure Level must be listed separately.  </t>
    </r>
  </si>
  <si>
    <r>
      <t xml:space="preserve">The menu options are General Partner and Limited Partner for Developers that are a Limited Partnership; Manager, Member, Managing Member and Sole Member for Developers that are a Limited Liability Company; Shareholder, Officer, </t>
    </r>
    <r>
      <rPr>
        <sz val="11"/>
        <color theme="1"/>
        <rFont val="Calibri"/>
        <family val="2"/>
        <scheme val="minor"/>
      </rPr>
      <t>Director, and Executive Director for Developers that are either a For-Profit Corporation or a Non-Profit Corporation; and Natural Person.  Although Executive Director is not offered as a separate option in this documentation, the menu option of Officer is considered to be an appropriate substitution. See #3 above for discussion regarding Managers of an LLC.</t>
    </r>
  </si>
  <si>
    <r>
      <rPr>
        <b/>
        <u/>
        <sz val="11"/>
        <color rgb="FF0066CC"/>
        <rFont val="Calibri"/>
        <family val="2"/>
        <scheme val="minor"/>
      </rPr>
      <t>Select the type of Principal being associated with the corresponding First Level Principal Entity</t>
    </r>
    <r>
      <rPr>
        <sz val="11"/>
        <color theme="1"/>
        <rFont val="Calibri"/>
        <family val="2"/>
        <scheme val="minor"/>
      </rPr>
      <t xml:space="preserve">. Each Principal of all Principal entities provided in the First Principal Disclosure Level must be listed separately.  </t>
    </r>
    <r>
      <rPr>
        <sz val="11"/>
        <color theme="1"/>
        <rFont val="Calibri"/>
        <family val="2"/>
        <scheme val="minor"/>
      </rPr>
      <t>There are 60 lines available to document all Principals within the Second Principal Disclosure Level.</t>
    </r>
  </si>
  <si>
    <r>
      <t>The menu options are General Partner and Limited Partner for any Principal identified as a Limited Partnership; Manager, Member, Managing Member and Sole Member for any Principal identified as a Limited Liability Company; Shareholder, Officer,</t>
    </r>
    <r>
      <rPr>
        <sz val="11"/>
        <color theme="1"/>
        <rFont val="Calibri"/>
        <family val="2"/>
        <scheme val="minor"/>
      </rPr>
      <t xml:space="preserve">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Although Executive Director is not offered as a separate option in this documentation, the menu option of Officer is considered to be an appropriate substitution. See #3 above for discussion regarding Managers of an LLC.</t>
    </r>
  </si>
  <si>
    <r>
      <t>Bene</t>
    </r>
    <r>
      <rPr>
        <sz val="11"/>
        <color rgb="FF00DA00"/>
        <rFont val="Calibri"/>
        <family val="2"/>
        <scheme val="minor"/>
      </rPr>
      <t>ficiary</t>
    </r>
  </si>
  <si>
    <r>
      <t>Share</t>
    </r>
    <r>
      <rPr>
        <sz val="11"/>
        <color rgb="FF00B0F0"/>
        <rFont val="Calibri"/>
        <family val="2"/>
        <scheme val="minor"/>
      </rPr>
      <t>holder</t>
    </r>
  </si>
  <si>
    <r>
      <t>Officer</t>
    </r>
    <r>
      <rPr>
        <sz val="11"/>
        <color rgb="FF00B0F0"/>
        <rFont val="Calibri"/>
        <family val="2"/>
        <scheme val="minor"/>
      </rPr>
      <t>/Director</t>
    </r>
  </si>
  <si>
    <r>
      <t>Executive</t>
    </r>
    <r>
      <rPr>
        <sz val="11"/>
        <color rgb="FF00B0F0"/>
        <rFont val="Calibri"/>
        <family val="2"/>
        <scheme val="minor"/>
      </rPr>
      <t xml:space="preserve"> Director</t>
    </r>
  </si>
  <si>
    <r>
      <t>Officer/</t>
    </r>
    <r>
      <rPr>
        <sz val="11"/>
        <color rgb="FF00B0F0"/>
        <rFont val="Calibri"/>
        <family val="2"/>
        <scheme val="minor"/>
      </rPr>
      <t>Director</t>
    </r>
  </si>
  <si>
    <t>Feedback Notes</t>
  </si>
  <si>
    <t>(a) For a corporation, each officer, director, executive director, and shareholder of the corporation. 
(b) For a limited partnership, each general partner and each limited partner of the limited partnership. 
(c) For a limited liability company, each manager and each member of the limited liability company. 
(d) For a trust, each trustee of the trust and all beneficiaries of majority age (i.e.; 18 years of age) as of Application deadline. 
(e) For a Public Housing Authority, each officer, director, commissioner, and executive director of the Authority</t>
  </si>
  <si>
    <r>
      <rPr>
        <sz val="11"/>
        <color theme="5"/>
        <rFont val="Calibri"/>
        <family val="2"/>
        <scheme val="minor"/>
      </rPr>
      <t>Officer/</t>
    </r>
    <r>
      <rPr>
        <sz val="11"/>
        <color rgb="FF00B0F0"/>
        <rFont val="Calibri"/>
        <family val="2"/>
        <scheme val="minor"/>
      </rPr>
      <t>Director</t>
    </r>
  </si>
  <si>
    <r>
      <rPr>
        <b/>
        <sz val="11"/>
        <color rgb="FF7030A0"/>
        <rFont val="Calibri"/>
        <family val="2"/>
        <scheme val="minor"/>
      </rPr>
      <t xml:space="preserve">Select the Organizational Structure of the Third Level Principal Identified. </t>
    </r>
    <r>
      <rPr>
        <sz val="11"/>
        <rFont val="Calibri"/>
        <family val="2"/>
        <scheme val="minor"/>
      </rPr>
      <t>Lastly, identify the organizational structure of that Principal by selecting a response from the drop-down menu. The menu options are natural person, Trust or Non-Profit Corporation. The Feedback Regarding Data Entries column will inform you whether or not you need to further document that Principal in the final Princiapl Disclosure Level.</t>
    </r>
    <r>
      <rPr>
        <b/>
        <sz val="11"/>
        <color rgb="FF7030A0"/>
        <rFont val="Calibri"/>
        <family val="2"/>
        <scheme val="minor"/>
      </rPr>
      <t xml:space="preserve"> </t>
    </r>
  </si>
  <si>
    <r>
      <rPr>
        <b/>
        <u/>
        <sz val="11"/>
        <color rgb="FF6600CC"/>
        <rFont val="Calibri"/>
        <family val="2"/>
        <scheme val="minor"/>
      </rPr>
      <t>Select the type of Principal being associated with the corresponding Second Level Principal Entity</t>
    </r>
    <r>
      <rPr>
        <sz val="11"/>
        <color theme="1"/>
        <rFont val="Calibri"/>
        <family val="2"/>
        <scheme val="minor"/>
      </rPr>
      <t>. This is the same process you did for selecting the type of Principal for the Second Level as provided in #11 above and has the same menu options.  Each Principal of all Principal entities provided in the Second Principal Disclosure Level must be listed separately.  There are 60 lines available to document all Principals within the Third Principal Disclosure Level. Each Principal in the Third Principal Level (column H provides for the name) can only be a natural person, a Trust or a Non-Profit Corporation.</t>
    </r>
  </si>
  <si>
    <t>If a Trust is disclosed at the Third Disclosure Level, the Trustee and each Beneficiary (who is in the majority) must be listed, each of whom must be a natural person. If a Non-Profit Corporation at the Third Disclosure Level, each associated Principal at this level must be Officer/Director or Executive Director.</t>
  </si>
  <si>
    <r>
      <t xml:space="preserve">As a reminder, except for a Trust or a Non-Profit Corporation, a </t>
    </r>
    <r>
      <rPr>
        <b/>
        <sz val="11"/>
        <color theme="1"/>
        <rFont val="Calibri"/>
        <family val="2"/>
        <scheme val="minor"/>
      </rPr>
      <t>natural person</t>
    </r>
    <r>
      <rPr>
        <sz val="11"/>
        <color theme="1"/>
        <rFont val="Calibri"/>
        <family val="2"/>
        <scheme val="minor"/>
      </rPr>
      <t xml:space="preserve"> must be identified by the Third Principal Level and a natural person means a human being.  If two or more natural persons own an entity together (jointly), possibly through some sort of asset protection structure such as 'tenants by the entireties,' then each natural person in this joint ownership structure must be listed separately and identified with the appropriate structure.</t>
    </r>
  </si>
  <si>
    <t>The purpose of indicating the % ownership in this Fourth Level is to document the ownership by the Principal being identified in this Level for the Third Level Principal Entity # provided in column B.  Indicators will appear in the Third Principal Disclosure Level in the same manner as described in #7 and #15 above.</t>
  </si>
  <si>
    <t>To participate in the Advance Review Process, this complete form must be emailed to the Corporation, in Excel format, to FHFCAdvanceReview@floridahousing.org.  The Advance Review Process instructions and Frequently Asked Questions are available on the individual RFA webpges and on the Non-Competitive Application webpage.
Applicants should review Rule Chapter 67-48 or 67-21, F.A.C., for Principal Disclosure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</si>
</sst>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00%"/>
  </numFmts>
  <fonts count="90" x14ac:knownFonts="1">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sz val="12"/>
      <name val="Constantia"/>
      <family val="1"/>
    </font>
    <font>
      <b/>
      <sz val="12"/>
      <color theme="1"/>
      <name val="Calibri"/>
      <family val="2"/>
      <scheme val="minor"/>
    </font>
    <font>
      <b/>
      <sz val="14"/>
      <color theme="1"/>
      <name val="Calibri"/>
      <family val="2"/>
      <scheme val="minor"/>
    </font>
    <font>
      <b/>
      <u/>
      <sz val="16"/>
      <color theme="1"/>
      <name val="Calibri"/>
      <family val="2"/>
      <scheme val="minor"/>
    </font>
    <font>
      <b/>
      <u/>
      <sz val="14"/>
      <color theme="1"/>
      <name val="Calibri"/>
      <family val="2"/>
      <scheme val="minor"/>
    </font>
    <font>
      <sz val="11"/>
      <color theme="1"/>
      <name val="Wingdings"/>
      <charset val="2"/>
    </font>
    <font>
      <u/>
      <sz val="11"/>
      <color theme="1"/>
      <name val="Wingdings"/>
      <charset val="2"/>
    </font>
    <font>
      <i/>
      <sz val="11"/>
      <color theme="1"/>
      <name val="Wingdings"/>
      <charset val="2"/>
    </font>
    <font>
      <sz val="10"/>
      <color indexed="81"/>
      <name val="Calibri"/>
      <family val="2"/>
      <scheme val="minor"/>
    </font>
    <font>
      <u/>
      <sz val="10"/>
      <color indexed="81"/>
      <name val="Calibri"/>
      <family val="2"/>
      <scheme val="minor"/>
    </font>
    <font>
      <b/>
      <u/>
      <sz val="10"/>
      <color indexed="81"/>
      <name val="Calibri"/>
      <family val="2"/>
      <scheme val="minor"/>
    </font>
    <font>
      <sz val="10"/>
      <color indexed="81"/>
      <name val="Wingdings"/>
      <charset val="2"/>
    </font>
    <font>
      <b/>
      <i/>
      <sz val="11"/>
      <color theme="1"/>
      <name val="Calibri"/>
      <family val="2"/>
      <scheme val="minor"/>
    </font>
    <font>
      <sz val="12"/>
      <color theme="1"/>
      <name val="Calibri"/>
      <family val="2"/>
      <scheme val="minor"/>
    </font>
    <font>
      <b/>
      <i/>
      <sz val="12"/>
      <color theme="1"/>
      <name val="Calibri"/>
      <family val="2"/>
      <scheme val="minor"/>
    </font>
    <font>
      <sz val="11"/>
      <name val="Wingdings"/>
      <charset val="2"/>
    </font>
    <font>
      <sz val="11"/>
      <color theme="1"/>
      <name val="Calibri"/>
      <family val="1"/>
      <scheme val="minor"/>
    </font>
    <font>
      <sz val="11"/>
      <color rgb="FFFF0000"/>
      <name val="Calibri"/>
      <family val="2"/>
      <scheme val="minor"/>
    </font>
    <font>
      <b/>
      <sz val="11"/>
      <color theme="7" tint="0.39997558519241921"/>
      <name val="Calibri"/>
      <family val="2"/>
      <scheme val="minor"/>
    </font>
    <font>
      <sz val="10"/>
      <color theme="1"/>
      <name val="Calibri"/>
      <family val="2"/>
      <scheme val="minor"/>
    </font>
    <font>
      <sz val="11"/>
      <color theme="9" tint="-0.249977111117893"/>
      <name val="Calibri"/>
      <family val="2"/>
      <scheme val="minor"/>
    </font>
    <font>
      <sz val="11"/>
      <color theme="5"/>
      <name val="Calibri"/>
      <family val="2"/>
      <scheme val="minor"/>
    </font>
    <font>
      <sz val="11"/>
      <color rgb="FF7030A0"/>
      <name val="Calibri"/>
      <family val="2"/>
      <scheme val="minor"/>
    </font>
    <font>
      <b/>
      <sz val="11"/>
      <color rgb="FFFF0000"/>
      <name val="Wingdings"/>
      <charset val="2"/>
    </font>
    <font>
      <b/>
      <sz val="11"/>
      <color rgb="FF00B050"/>
      <name val="Wingdings"/>
      <charset val="2"/>
    </font>
    <font>
      <u/>
      <sz val="11"/>
      <color theme="10"/>
      <name val="Calibri"/>
      <family val="2"/>
      <scheme val="minor"/>
    </font>
    <font>
      <b/>
      <u/>
      <sz val="11"/>
      <color rgb="FF0066FF"/>
      <name val="Calibri"/>
      <family val="2"/>
      <scheme val="minor"/>
    </font>
    <font>
      <b/>
      <sz val="7"/>
      <color rgb="FF0066FF"/>
      <name val="Times New Roman"/>
      <family val="1"/>
    </font>
    <font>
      <b/>
      <u/>
      <sz val="11"/>
      <color rgb="FF009900"/>
      <name val="Calibri"/>
      <family val="2"/>
      <scheme val="minor"/>
    </font>
    <font>
      <b/>
      <u/>
      <sz val="11"/>
      <color rgb="FF6600CC"/>
      <name val="Calibri"/>
      <family val="2"/>
      <scheme val="minor"/>
    </font>
    <font>
      <i/>
      <u/>
      <sz val="11"/>
      <color rgb="FF009900"/>
      <name val="Calibri"/>
      <family val="2"/>
      <scheme val="minor"/>
    </font>
    <font>
      <i/>
      <u/>
      <sz val="11"/>
      <color rgb="FF0066FF"/>
      <name val="Calibri"/>
      <family val="2"/>
      <scheme val="minor"/>
    </font>
    <font>
      <i/>
      <u/>
      <sz val="11"/>
      <color rgb="FF6600CC"/>
      <name val="Calibri"/>
      <family val="2"/>
      <scheme val="minor"/>
    </font>
    <font>
      <b/>
      <u/>
      <sz val="11"/>
      <color rgb="FFFF33CC"/>
      <name val="Calibri"/>
      <family val="2"/>
      <scheme val="minor"/>
    </font>
    <font>
      <u/>
      <sz val="11"/>
      <color rgb="FFFF33CC"/>
      <name val="Calibri"/>
      <family val="2"/>
      <scheme val="minor"/>
    </font>
    <font>
      <b/>
      <sz val="7"/>
      <color rgb="FFFF33CC"/>
      <name val="Times New Roman"/>
      <family val="1"/>
    </font>
    <font>
      <b/>
      <u/>
      <sz val="11"/>
      <color rgb="FF0066CC"/>
      <name val="Calibri"/>
      <family val="2"/>
      <scheme val="minor"/>
    </font>
    <font>
      <sz val="11"/>
      <color rgb="FF0066CC"/>
      <name val="Calibri"/>
      <family val="2"/>
      <scheme val="minor"/>
    </font>
    <font>
      <b/>
      <u/>
      <sz val="12"/>
      <color rgb="FF0066FF"/>
      <name val="Calibri"/>
      <family val="2"/>
      <scheme val="minor"/>
    </font>
    <font>
      <sz val="12"/>
      <color rgb="FF0066FF"/>
      <name val="Calibri"/>
      <family val="2"/>
      <scheme val="minor"/>
    </font>
    <font>
      <b/>
      <u/>
      <sz val="12"/>
      <color rgb="FF009900"/>
      <name val="Calibri"/>
      <family val="2"/>
      <scheme val="minor"/>
    </font>
    <font>
      <sz val="12"/>
      <color rgb="FF009900"/>
      <name val="Calibri"/>
      <family val="2"/>
      <scheme val="minor"/>
    </font>
    <font>
      <b/>
      <u/>
      <sz val="12"/>
      <color rgb="FF6600CC"/>
      <name val="Calibri"/>
      <family val="2"/>
      <scheme val="minor"/>
    </font>
    <font>
      <sz val="12"/>
      <color rgb="FF6600CC"/>
      <name val="Calibri"/>
      <family val="2"/>
      <scheme val="minor"/>
    </font>
    <font>
      <b/>
      <u/>
      <sz val="12"/>
      <color rgb="FFFF33CC"/>
      <name val="Calibri"/>
      <family val="2"/>
      <scheme val="minor"/>
    </font>
    <font>
      <sz val="12"/>
      <color rgb="FFFF33CC"/>
      <name val="Calibri"/>
      <family val="2"/>
      <scheme val="minor"/>
    </font>
    <font>
      <sz val="14"/>
      <color rgb="FF0066FF"/>
      <name val="Calibri"/>
      <family val="2"/>
      <scheme val="minor"/>
    </font>
    <font>
      <b/>
      <sz val="14"/>
      <color rgb="FF0066FF"/>
      <name val="Calibri"/>
      <family val="2"/>
      <scheme val="minor"/>
    </font>
    <font>
      <u/>
      <sz val="14"/>
      <color rgb="FF0066FF"/>
      <name val="Calibri"/>
      <family val="2"/>
      <scheme val="minor"/>
    </font>
    <font>
      <sz val="14"/>
      <color theme="1"/>
      <name val="Calibri"/>
      <family val="2"/>
      <scheme val="minor"/>
    </font>
    <font>
      <sz val="14"/>
      <name val="Calibri"/>
      <family val="2"/>
      <scheme val="minor"/>
    </font>
    <font>
      <b/>
      <sz val="14"/>
      <name val="Calibri"/>
      <family val="2"/>
      <scheme val="minor"/>
    </font>
    <font>
      <sz val="14"/>
      <color rgb="FF009900"/>
      <name val="Calibri"/>
      <family val="2"/>
      <scheme val="minor"/>
    </font>
    <font>
      <b/>
      <sz val="14"/>
      <color rgb="FF009900"/>
      <name val="Calibri"/>
      <family val="2"/>
      <scheme val="minor"/>
    </font>
    <font>
      <u/>
      <sz val="14"/>
      <color rgb="FF009900"/>
      <name val="Calibri"/>
      <family val="2"/>
      <scheme val="minor"/>
    </font>
    <font>
      <sz val="14"/>
      <color rgb="FF6600CC"/>
      <name val="Calibri"/>
      <family val="2"/>
      <scheme val="minor"/>
    </font>
    <font>
      <b/>
      <sz val="14"/>
      <color rgb="FF6600CC"/>
      <name val="Calibri"/>
      <family val="2"/>
      <scheme val="minor"/>
    </font>
    <font>
      <u/>
      <sz val="14"/>
      <color rgb="FF6600CC"/>
      <name val="Calibri"/>
      <family val="2"/>
      <scheme val="minor"/>
    </font>
    <font>
      <sz val="16"/>
      <color rgb="FFFF33CC"/>
      <name val="Calibri"/>
      <family val="2"/>
      <scheme val="minor"/>
    </font>
    <font>
      <b/>
      <sz val="16"/>
      <color rgb="FFFF33CC"/>
      <name val="Calibri"/>
      <family val="2"/>
      <scheme val="minor"/>
    </font>
    <font>
      <u/>
      <sz val="16"/>
      <color rgb="FFFF33CC"/>
      <name val="Calibri"/>
      <family val="2"/>
      <scheme val="minor"/>
    </font>
    <font>
      <sz val="14"/>
      <color rgb="FF0066CC"/>
      <name val="Calibri"/>
      <family val="2"/>
      <scheme val="minor"/>
    </font>
    <font>
      <b/>
      <sz val="14"/>
      <color rgb="FF0066CC"/>
      <name val="Calibri"/>
      <family val="2"/>
      <scheme val="minor"/>
    </font>
    <font>
      <u/>
      <sz val="14"/>
      <color rgb="FF0066CC"/>
      <name val="Calibri"/>
      <family val="2"/>
      <scheme val="minor"/>
    </font>
    <font>
      <sz val="11"/>
      <color rgb="FF00DA00"/>
      <name val="Calibri"/>
      <family val="2"/>
      <scheme val="minor"/>
    </font>
    <font>
      <u/>
      <sz val="11"/>
      <name val="Calibri"/>
      <family val="2"/>
      <scheme val="minor"/>
    </font>
    <font>
      <b/>
      <u/>
      <sz val="11"/>
      <name val="Calibri"/>
      <family val="2"/>
      <scheme val="minor"/>
    </font>
    <font>
      <b/>
      <u/>
      <sz val="11"/>
      <color theme="0" tint="-4.9989318521683403E-2"/>
      <name val="Calibri"/>
      <family val="2"/>
      <scheme val="minor"/>
    </font>
    <font>
      <sz val="10"/>
      <color rgb="FF0000FF"/>
      <name val="Calibri"/>
      <family val="2"/>
      <scheme val="minor"/>
    </font>
    <font>
      <sz val="11"/>
      <color theme="0" tint="-4.9989318521683403E-2"/>
      <name val="Calibri"/>
      <family val="2"/>
      <scheme val="minor"/>
    </font>
    <font>
      <sz val="11"/>
      <color theme="7" tint="0.39997558519241921"/>
      <name val="Calibri"/>
      <family val="2"/>
      <scheme val="minor"/>
    </font>
    <font>
      <u/>
      <sz val="11"/>
      <color rgb="FFE6AF00"/>
      <name val="Calibri"/>
      <family val="2"/>
      <scheme val="minor"/>
    </font>
    <font>
      <b/>
      <u/>
      <sz val="11"/>
      <color rgb="FFE6AF00"/>
      <name val="Calibri"/>
      <family val="2"/>
      <scheme val="minor"/>
    </font>
    <font>
      <sz val="14"/>
      <color rgb="FFE6AF00"/>
      <name val="Calibri"/>
      <family val="2"/>
      <scheme val="minor"/>
    </font>
    <font>
      <b/>
      <sz val="14"/>
      <color rgb="FFE6AF00"/>
      <name val="Calibri"/>
      <family val="2"/>
      <scheme val="minor"/>
    </font>
    <font>
      <u/>
      <sz val="14"/>
      <color rgb="FFE6AF00"/>
      <name val="Calibri"/>
      <family val="2"/>
      <scheme val="minor"/>
    </font>
    <font>
      <b/>
      <sz val="11"/>
      <color rgb="FF0066FF"/>
      <name val="Calibri"/>
      <family val="2"/>
      <scheme val="minor"/>
    </font>
    <font>
      <b/>
      <sz val="11"/>
      <color rgb="FF7030A0"/>
      <name val="Calibri"/>
      <family val="2"/>
      <scheme val="minor"/>
    </font>
    <font>
      <sz val="11"/>
      <color rgb="FF00B0F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gradientFill degree="90">
        <stop position="0">
          <color theme="9" tint="0.59999389629810485"/>
        </stop>
        <stop position="1">
          <color theme="4" tint="0.59999389629810485"/>
        </stop>
      </gradientFill>
    </fill>
    <fill>
      <patternFill patternType="solid">
        <fgColor rgb="FFC00000"/>
        <bgColor indexed="64"/>
      </patternFill>
    </fill>
    <fill>
      <patternFill patternType="lightUp">
        <fgColor theme="0" tint="-0.24994659260841701"/>
        <bgColor theme="0"/>
      </patternFill>
    </fill>
    <fill>
      <patternFill patternType="gray125">
        <fgColor theme="4" tint="0.39994506668294322"/>
        <bgColor theme="0"/>
      </patternFill>
    </fill>
    <fill>
      <patternFill patternType="gray125">
        <fgColor theme="7" tint="0.39994506668294322"/>
        <bgColor theme="0"/>
      </patternFill>
    </fill>
    <fill>
      <patternFill patternType="gray125">
        <fgColor theme="9" tint="0.39994506668294322"/>
        <bgColor theme="0"/>
      </patternFill>
    </fill>
    <fill>
      <patternFill patternType="solid">
        <fgColor theme="5" tint="0.79998168889431442"/>
        <bgColor indexed="64"/>
      </patternFill>
    </fill>
    <fill>
      <patternFill patternType="lightGray">
        <fgColor rgb="FFC9DFFF"/>
        <bgColor theme="0"/>
      </patternFill>
    </fill>
    <fill>
      <patternFill patternType="lightGray">
        <fgColor rgb="FFBDFFBD"/>
        <bgColor theme="0"/>
      </patternFill>
    </fill>
    <fill>
      <patternFill patternType="lightGray">
        <fgColor rgb="FFECD9FF"/>
        <bgColor theme="0"/>
      </patternFill>
    </fill>
    <fill>
      <patternFill patternType="lightGray">
        <fgColor rgb="FFFFE1F7"/>
        <bgColor theme="0"/>
      </patternFill>
    </fill>
    <fill>
      <patternFill patternType="lightGray">
        <fgColor rgb="FFCDE6FF"/>
        <bgColor theme="0"/>
      </patternFill>
    </fill>
    <fill>
      <patternFill patternType="solid">
        <fgColor theme="9" tint="-0.249977111117893"/>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rgb="FFFFFADC"/>
        <bgColor indexed="64"/>
      </patternFill>
    </fill>
  </fills>
  <borders count="22">
    <border>
      <left/>
      <right/>
      <top/>
      <bottom/>
      <diagonal/>
    </border>
    <border>
      <left/>
      <right/>
      <top/>
      <bottom style="thin">
        <color indexed="64"/>
      </bottom>
      <diagonal/>
    </border>
    <border>
      <left/>
      <right/>
      <top/>
      <bottom style="thin">
        <color rgb="FF0000FF"/>
      </bottom>
      <diagonal/>
    </border>
    <border>
      <left/>
      <right/>
      <top/>
      <bottom style="medium">
        <color indexed="64"/>
      </bottom>
      <diagonal/>
    </border>
    <border>
      <left/>
      <right/>
      <top style="thin">
        <color rgb="FF0000FF"/>
      </top>
      <bottom style="thin">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3">
    <xf numFmtId="0" fontId="0" fillId="0" borderId="0"/>
    <xf numFmtId="9" fontId="8" fillId="0" borderId="0" applyFont="0" applyFill="0" applyBorder="0" applyAlignment="0" applyProtection="0"/>
    <xf numFmtId="0" fontId="36" fillId="0" borderId="0" applyNumberFormat="0" applyFill="0" applyBorder="0" applyAlignment="0" applyProtection="0"/>
  </cellStyleXfs>
  <cellXfs count="246">
    <xf numFmtId="0" fontId="0" fillId="0" borderId="0" xfId="0"/>
    <xf numFmtId="164" fontId="0" fillId="0" borderId="0" xfId="0" applyNumberFormat="1"/>
    <xf numFmtId="0" fontId="1" fillId="2" borderId="0" xfId="0" applyFont="1" applyFill="1" applyProtection="1"/>
    <xf numFmtId="0" fontId="3" fillId="2" borderId="0" xfId="0" applyFont="1" applyFill="1" applyBorder="1" applyAlignment="1" applyProtection="1">
      <alignment horizontal="left"/>
    </xf>
    <xf numFmtId="0" fontId="4" fillId="2" borderId="0" xfId="0" applyFont="1" applyFill="1" applyAlignment="1" applyProtection="1">
      <alignment horizontal="right"/>
    </xf>
    <xf numFmtId="0" fontId="4" fillId="2" borderId="0" xfId="0" applyFont="1" applyFill="1" applyAlignment="1" applyProtection="1">
      <alignment horizontal="right" wrapText="1"/>
    </xf>
    <xf numFmtId="0" fontId="4" fillId="2" borderId="0" xfId="0" applyFont="1" applyFill="1" applyAlignment="1" applyProtection="1">
      <alignment horizontal="center"/>
    </xf>
    <xf numFmtId="0" fontId="10" fillId="2" borderId="0" xfId="0" applyFont="1" applyFill="1" applyAlignment="1" applyProtection="1">
      <alignment horizontal="right"/>
    </xf>
    <xf numFmtId="0" fontId="9" fillId="2" borderId="0" xfId="0" applyFont="1" applyFill="1" applyProtection="1"/>
    <xf numFmtId="0" fontId="3" fillId="2" borderId="2" xfId="0" applyFont="1" applyFill="1" applyBorder="1" applyProtection="1">
      <protection locked="0"/>
    </xf>
    <xf numFmtId="0" fontId="4" fillId="2" borderId="0" xfId="0" applyFont="1" applyFill="1" applyAlignment="1" applyProtection="1">
      <alignment horizontal="center" wrapText="1"/>
    </xf>
    <xf numFmtId="0" fontId="4" fillId="2" borderId="0" xfId="0" applyFont="1" applyFill="1" applyAlignment="1" applyProtection="1">
      <alignment horizontal="left" wrapText="1"/>
    </xf>
    <xf numFmtId="0" fontId="13" fillId="2" borderId="3" xfId="0" applyFont="1" applyFill="1" applyBorder="1" applyAlignment="1" applyProtection="1">
      <alignment vertical="center"/>
    </xf>
    <xf numFmtId="0" fontId="12" fillId="2" borderId="3" xfId="0" applyFont="1" applyFill="1" applyBorder="1" applyAlignment="1" applyProtection="1"/>
    <xf numFmtId="0" fontId="14" fillId="2" borderId="0" xfId="0" applyFont="1" applyFill="1" applyAlignment="1" applyProtection="1">
      <alignment horizontal="left"/>
    </xf>
    <xf numFmtId="0" fontId="15" fillId="2" borderId="0" xfId="0" applyFont="1" applyFill="1" applyAlignment="1" applyProtection="1">
      <alignment horizontal="left"/>
    </xf>
    <xf numFmtId="0" fontId="0" fillId="2" borderId="0" xfId="0" applyFont="1" applyFill="1" applyProtection="1"/>
    <xf numFmtId="0" fontId="0" fillId="2" borderId="0" xfId="0" applyFont="1" applyFill="1" applyAlignment="1" applyProtection="1">
      <alignment horizontal="right"/>
    </xf>
    <xf numFmtId="0" fontId="0" fillId="2" borderId="1" xfId="0" applyFont="1" applyFill="1" applyBorder="1" applyAlignment="1" applyProtection="1">
      <alignment horizontal="center"/>
    </xf>
    <xf numFmtId="0" fontId="0" fillId="2" borderId="0" xfId="0" applyFont="1" applyFill="1" applyAlignment="1" applyProtection="1">
      <alignment wrapText="1"/>
    </xf>
    <xf numFmtId="164" fontId="0" fillId="2" borderId="0" xfId="0" applyNumberFormat="1" applyFont="1" applyFill="1" applyProtection="1"/>
    <xf numFmtId="0" fontId="0" fillId="2" borderId="0" xfId="0" quotePrefix="1" applyFont="1" applyFill="1" applyProtection="1"/>
    <xf numFmtId="0" fontId="0" fillId="2" borderId="0" xfId="0" applyNumberFormat="1" applyFont="1" applyFill="1" applyAlignment="1" applyProtection="1">
      <alignment horizontal="center"/>
    </xf>
    <xf numFmtId="0" fontId="16" fillId="2" borderId="0" xfId="0" applyFont="1" applyFill="1" applyProtection="1"/>
    <xf numFmtId="0" fontId="17" fillId="2" borderId="0" xfId="0" applyFont="1" applyFill="1" applyAlignment="1" applyProtection="1">
      <alignment horizontal="right" wrapText="1"/>
    </xf>
    <xf numFmtId="0" fontId="17" fillId="2" borderId="0" xfId="0" applyFont="1" applyFill="1" applyAlignment="1" applyProtection="1">
      <alignment horizontal="center" wrapText="1"/>
    </xf>
    <xf numFmtId="0" fontId="18" fillId="2" borderId="0" xfId="0" applyFont="1" applyFill="1" applyAlignment="1" applyProtection="1">
      <alignment horizontal="right"/>
    </xf>
    <xf numFmtId="0" fontId="3" fillId="2" borderId="2" xfId="0" applyFont="1" applyFill="1" applyBorder="1" applyAlignment="1" applyProtection="1">
      <alignment horizontal="center"/>
      <protection locked="0"/>
    </xf>
    <xf numFmtId="0" fontId="0" fillId="2" borderId="0" xfId="0" applyFont="1" applyFill="1" applyAlignment="1" applyProtection="1">
      <alignment horizontal="center"/>
    </xf>
    <xf numFmtId="0" fontId="3" fillId="2" borderId="0" xfId="0" applyFont="1" applyFill="1" applyBorder="1" applyAlignment="1" applyProtection="1">
      <protection locked="0"/>
    </xf>
    <xf numFmtId="0" fontId="3" fillId="2" borderId="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164" fontId="3" fillId="2" borderId="2" xfId="0" applyNumberFormat="1" applyFont="1" applyFill="1" applyBorder="1" applyAlignment="1" applyProtection="1">
      <alignment horizontal="left"/>
      <protection locked="0"/>
    </xf>
    <xf numFmtId="0" fontId="23" fillId="2" borderId="0" xfId="0" applyFont="1" applyFill="1" applyAlignment="1" applyProtection="1">
      <alignment horizontal="left"/>
    </xf>
    <xf numFmtId="0" fontId="0" fillId="2" borderId="0" xfId="0" applyFont="1" applyFill="1" applyBorder="1" applyAlignment="1" applyProtection="1">
      <alignment horizontal="center"/>
    </xf>
    <xf numFmtId="0" fontId="0" fillId="2" borderId="0" xfId="0" applyFont="1" applyFill="1" applyBorder="1" applyProtection="1"/>
    <xf numFmtId="0" fontId="9" fillId="2" borderId="0" xfId="0" applyFont="1" applyFill="1" applyBorder="1" applyProtection="1"/>
    <xf numFmtId="0" fontId="16" fillId="2" borderId="0" xfId="0" applyFont="1" applyFill="1" applyBorder="1" applyProtection="1"/>
    <xf numFmtId="0" fontId="1" fillId="2" borderId="0" xfId="0" applyFont="1" applyFill="1" applyAlignment="1" applyProtection="1">
      <alignment vertical="center"/>
    </xf>
    <xf numFmtId="0" fontId="1" fillId="2" borderId="0" xfId="0" applyFont="1" applyFill="1" applyAlignment="1" applyProtection="1"/>
    <xf numFmtId="0" fontId="10" fillId="2" borderId="0" xfId="0" applyFont="1" applyFill="1" applyAlignment="1" applyProtection="1">
      <alignment horizontal="center"/>
    </xf>
    <xf numFmtId="164" fontId="3" fillId="2" borderId="2" xfId="0" applyNumberFormat="1" applyFont="1" applyFill="1" applyBorder="1" applyAlignment="1" applyProtection="1">
      <alignment horizontal="left"/>
      <protection locked="0"/>
    </xf>
    <xf numFmtId="0" fontId="26" fillId="2" borderId="0" xfId="0" applyFont="1" applyFill="1" applyBorder="1" applyAlignment="1" applyProtection="1">
      <alignment horizontal="center"/>
    </xf>
    <xf numFmtId="0" fontId="26" fillId="2" borderId="0" xfId="0" applyFont="1" applyFill="1" applyProtection="1"/>
    <xf numFmtId="0" fontId="3" fillId="2" borderId="0" xfId="0" applyFont="1" applyFill="1" applyAlignment="1" applyProtection="1">
      <alignment horizontal="center" vertical="center" wrapText="1"/>
    </xf>
    <xf numFmtId="0" fontId="0" fillId="2" borderId="6" xfId="0" applyFill="1" applyBorder="1"/>
    <xf numFmtId="164" fontId="0" fillId="2" borderId="6" xfId="0" applyNumberFormat="1" applyFill="1" applyBorder="1"/>
    <xf numFmtId="164" fontId="0" fillId="2" borderId="7" xfId="0" applyNumberFormat="1" applyFill="1" applyBorder="1"/>
    <xf numFmtId="0" fontId="0" fillId="2" borderId="5" xfId="0" applyFill="1" applyBorder="1"/>
    <xf numFmtId="0" fontId="0" fillId="2" borderId="7" xfId="0" applyFill="1" applyBorder="1"/>
    <xf numFmtId="0" fontId="0" fillId="2" borderId="8"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164" fontId="3" fillId="2" borderId="2" xfId="0" applyNumberFormat="1" applyFont="1" applyFill="1" applyBorder="1" applyAlignment="1" applyProtection="1">
      <alignment horizontal="left"/>
      <protection locked="0"/>
    </xf>
    <xf numFmtId="0" fontId="2" fillId="9" borderId="15" xfId="0" applyFont="1" applyFill="1" applyBorder="1" applyAlignment="1">
      <alignment wrapText="1"/>
    </xf>
    <xf numFmtId="0" fontId="2" fillId="4" borderId="15" xfId="0" applyFont="1" applyFill="1" applyBorder="1" applyAlignment="1">
      <alignment wrapText="1"/>
    </xf>
    <xf numFmtId="0" fontId="2" fillId="3" borderId="15" xfId="0" applyFont="1" applyFill="1" applyBorder="1" applyAlignment="1">
      <alignment wrapText="1"/>
    </xf>
    <xf numFmtId="0" fontId="2" fillId="7" borderId="15" xfId="0" applyFont="1" applyFill="1" applyBorder="1" applyAlignment="1">
      <alignment wrapText="1"/>
    </xf>
    <xf numFmtId="0" fontId="2" fillId="8" borderId="15" xfId="0" applyFont="1" applyFill="1" applyBorder="1" applyAlignment="1">
      <alignment wrapText="1"/>
    </xf>
    <xf numFmtId="0" fontId="2" fillId="5" borderId="15" xfId="0" applyFont="1" applyFill="1" applyBorder="1" applyAlignment="1">
      <alignment wrapText="1"/>
    </xf>
    <xf numFmtId="0" fontId="2" fillId="6" borderId="15" xfId="0" applyFont="1" applyFill="1" applyBorder="1" applyAlignment="1">
      <alignment wrapText="1"/>
    </xf>
    <xf numFmtId="0" fontId="2" fillId="3" borderId="5" xfId="0" applyFont="1" applyFill="1" applyBorder="1"/>
    <xf numFmtId="0" fontId="2" fillId="7" borderId="5" xfId="0" applyFont="1" applyFill="1" applyBorder="1"/>
    <xf numFmtId="0" fontId="2" fillId="8" borderId="5" xfId="0" applyFont="1" applyFill="1" applyBorder="1"/>
    <xf numFmtId="0" fontId="2" fillId="5" borderId="5" xfId="0" applyFont="1" applyFill="1" applyBorder="1"/>
    <xf numFmtId="0" fontId="2" fillId="6" borderId="5" xfId="0" applyFont="1" applyFill="1" applyBorder="1"/>
    <xf numFmtId="0" fontId="2" fillId="0" borderId="15" xfId="0" applyFont="1" applyBorder="1"/>
    <xf numFmtId="0" fontId="2" fillId="0" borderId="16" xfId="0" applyFont="1" applyBorder="1"/>
    <xf numFmtId="0" fontId="0" fillId="2" borderId="11" xfId="0" applyFill="1" applyBorder="1"/>
    <xf numFmtId="0" fontId="0" fillId="2" borderId="12" xfId="0" applyFill="1" applyBorder="1"/>
    <xf numFmtId="0" fontId="0" fillId="2" borderId="10" xfId="0" applyFill="1" applyBorder="1"/>
    <xf numFmtId="0" fontId="3" fillId="2" borderId="0" xfId="0" applyFont="1" applyFill="1" applyAlignment="1" applyProtection="1">
      <alignment horizontal="right"/>
      <protection locked="0"/>
    </xf>
    <xf numFmtId="0" fontId="3" fillId="2" borderId="0" xfId="0" applyFont="1" applyFill="1" applyBorder="1" applyProtection="1">
      <protection locked="0"/>
    </xf>
    <xf numFmtId="0" fontId="0" fillId="2" borderId="0" xfId="0" applyFont="1" applyFill="1" applyProtection="1">
      <protection locked="0"/>
    </xf>
    <xf numFmtId="164" fontId="0" fillId="2" borderId="0" xfId="0" applyNumberFormat="1" applyFont="1" applyFill="1" applyProtection="1">
      <protection locked="0"/>
    </xf>
    <xf numFmtId="0" fontId="4" fillId="2" borderId="0" xfId="0" applyFont="1" applyFill="1" applyAlignment="1" applyProtection="1">
      <alignment horizontal="right" wrapText="1"/>
    </xf>
    <xf numFmtId="0" fontId="0" fillId="2" borderId="0" xfId="0" applyFill="1"/>
    <xf numFmtId="0" fontId="0" fillId="2" borderId="0" xfId="0" applyFill="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0" fillId="2" borderId="0" xfId="0" applyFill="1" applyAlignment="1">
      <alignment horizontal="left" vertical="center" indent="4"/>
    </xf>
    <xf numFmtId="164" fontId="0" fillId="2" borderId="0" xfId="0" applyNumberFormat="1" applyFill="1" applyAlignment="1">
      <alignment horizontal="left" vertical="top" wrapText="1"/>
    </xf>
    <xf numFmtId="0" fontId="0" fillId="2" borderId="0" xfId="0" applyFont="1" applyFill="1" applyBorder="1" applyAlignment="1" applyProtection="1">
      <alignment wrapText="1"/>
    </xf>
    <xf numFmtId="0" fontId="0" fillId="2" borderId="6" xfId="0" applyFont="1" applyFill="1" applyBorder="1" applyProtection="1"/>
    <xf numFmtId="0" fontId="0" fillId="2" borderId="6" xfId="0" applyFont="1" applyFill="1" applyBorder="1" applyAlignment="1" applyProtection="1">
      <alignment horizontal="center"/>
    </xf>
    <xf numFmtId="0" fontId="0" fillId="2" borderId="15" xfId="0" applyFont="1" applyFill="1" applyBorder="1" applyAlignment="1" applyProtection="1">
      <alignment horizontal="center" wrapText="1"/>
    </xf>
    <xf numFmtId="0" fontId="0" fillId="2" borderId="0" xfId="0" applyFont="1" applyFill="1" applyBorder="1" applyAlignment="1" applyProtection="1">
      <alignment horizontal="right" wrapText="1"/>
    </xf>
    <xf numFmtId="0" fontId="0" fillId="2" borderId="6" xfId="0" applyFont="1" applyFill="1" applyBorder="1" applyAlignment="1" applyProtection="1">
      <alignment horizontal="right" wrapText="1"/>
    </xf>
    <xf numFmtId="0" fontId="0" fillId="2" borderId="15" xfId="0" applyFont="1" applyFill="1" applyBorder="1" applyAlignment="1" applyProtection="1">
      <alignment horizontal="right" wrapText="1"/>
    </xf>
    <xf numFmtId="0" fontId="0" fillId="11" borderId="7" xfId="0" applyFont="1" applyFill="1" applyBorder="1" applyProtection="1"/>
    <xf numFmtId="0" fontId="0" fillId="12" borderId="0" xfId="0" applyFont="1" applyFill="1" applyProtection="1"/>
    <xf numFmtId="0" fontId="0" fillId="12" borderId="0" xfId="0" applyFont="1" applyFill="1" applyBorder="1" applyProtection="1"/>
    <xf numFmtId="0" fontId="10" fillId="12" borderId="0" xfId="0" applyFont="1" applyFill="1" applyAlignment="1" applyProtection="1">
      <alignment horizontal="center"/>
    </xf>
    <xf numFmtId="0" fontId="10" fillId="12" borderId="0" xfId="0" applyFont="1" applyFill="1" applyBorder="1" applyAlignment="1" applyProtection="1">
      <alignment horizontal="center"/>
    </xf>
    <xf numFmtId="0" fontId="10" fillId="13" borderId="0" xfId="0" applyFont="1" applyFill="1" applyAlignment="1" applyProtection="1">
      <alignment horizontal="center"/>
    </xf>
    <xf numFmtId="0" fontId="10" fillId="13" borderId="0" xfId="0" applyFont="1" applyFill="1" applyBorder="1" applyAlignment="1" applyProtection="1">
      <alignment horizontal="center"/>
    </xf>
    <xf numFmtId="0" fontId="10" fillId="14" borderId="0" xfId="0" applyFont="1" applyFill="1" applyAlignment="1" applyProtection="1">
      <alignment horizontal="center"/>
    </xf>
    <xf numFmtId="0" fontId="10" fillId="14" borderId="0" xfId="0" applyFont="1" applyFill="1" applyBorder="1" applyAlignment="1" applyProtection="1">
      <alignment horizontal="center"/>
    </xf>
    <xf numFmtId="0" fontId="0" fillId="14" borderId="0" xfId="0" applyFont="1" applyFill="1" applyProtection="1"/>
    <xf numFmtId="0" fontId="7" fillId="2" borderId="0" xfId="0" applyFont="1" applyFill="1" applyBorder="1" applyAlignment="1" applyProtection="1">
      <alignment horizontal="center"/>
    </xf>
    <xf numFmtId="0" fontId="30" fillId="2" borderId="0" xfId="0" quotePrefix="1" applyFont="1" applyFill="1" applyAlignment="1" applyProtection="1">
      <alignment vertical="center"/>
    </xf>
    <xf numFmtId="0" fontId="30" fillId="2" borderId="0" xfId="0" applyFont="1" applyFill="1" applyAlignment="1" applyProtection="1">
      <alignment vertical="center"/>
    </xf>
    <xf numFmtId="0" fontId="0" fillId="2" borderId="0" xfId="0" applyFont="1" applyFill="1" applyAlignment="1" applyProtection="1">
      <alignment vertical="center"/>
    </xf>
    <xf numFmtId="0" fontId="31" fillId="2" borderId="14" xfId="0" applyFont="1" applyFill="1" applyBorder="1"/>
    <xf numFmtId="0" fontId="31" fillId="2" borderId="13" xfId="0" applyFont="1" applyFill="1" applyBorder="1"/>
    <xf numFmtId="0" fontId="31" fillId="2" borderId="6" xfId="0" applyFont="1" applyFill="1" applyBorder="1"/>
    <xf numFmtId="0" fontId="32" fillId="2" borderId="9" xfId="0" applyFont="1" applyFill="1" applyBorder="1"/>
    <xf numFmtId="0" fontId="32" fillId="2" borderId="6" xfId="0" applyFont="1" applyFill="1" applyBorder="1"/>
    <xf numFmtId="0" fontId="32" fillId="2" borderId="13" xfId="0" applyFont="1" applyFill="1" applyBorder="1"/>
    <xf numFmtId="0" fontId="33" fillId="2" borderId="9" xfId="0" applyFont="1" applyFill="1" applyBorder="1"/>
    <xf numFmtId="0" fontId="33" fillId="2" borderId="6" xfId="0" applyFont="1" applyFill="1" applyBorder="1"/>
    <xf numFmtId="0" fontId="33" fillId="2" borderId="13" xfId="0" applyFont="1" applyFill="1" applyBorder="1"/>
    <xf numFmtId="0" fontId="32" fillId="2" borderId="14" xfId="0" applyFont="1" applyFill="1" applyBorder="1"/>
    <xf numFmtId="0" fontId="28" fillId="2" borderId="13" xfId="0" applyFont="1" applyFill="1" applyBorder="1"/>
    <xf numFmtId="0" fontId="28" fillId="2" borderId="7" xfId="0" applyFont="1" applyFill="1" applyBorder="1"/>
    <xf numFmtId="0" fontId="0" fillId="15" borderId="0" xfId="0" applyFill="1"/>
    <xf numFmtId="0" fontId="0" fillId="2" borderId="6" xfId="0" applyFont="1" applyFill="1" applyBorder="1" applyAlignment="1" applyProtection="1">
      <alignment horizontal="center" vertical="center"/>
    </xf>
    <xf numFmtId="165" fontId="0" fillId="2" borderId="6" xfId="1" quotePrefix="1" applyNumberFormat="1" applyFont="1" applyFill="1" applyBorder="1" applyAlignment="1" applyProtection="1">
      <alignment horizontal="center" vertical="center"/>
    </xf>
    <xf numFmtId="165" fontId="0" fillId="2" borderId="7" xfId="1" quotePrefix="1"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alignment horizontal="right" vertical="center"/>
    </xf>
    <xf numFmtId="164" fontId="3" fillId="2" borderId="2" xfId="0" applyNumberFormat="1" applyFont="1" applyFill="1" applyBorder="1" applyAlignment="1" applyProtection="1">
      <alignment horizontal="left"/>
      <protection locked="0"/>
    </xf>
    <xf numFmtId="0" fontId="12" fillId="12" borderId="3" xfId="0" applyFont="1" applyFill="1" applyBorder="1" applyAlignment="1" applyProtection="1">
      <alignment horizontal="center"/>
    </xf>
    <xf numFmtId="0" fontId="25" fillId="13" borderId="3" xfId="0" applyFont="1" applyFill="1" applyBorder="1" applyAlignment="1" applyProtection="1">
      <alignment horizontal="center"/>
    </xf>
    <xf numFmtId="0" fontId="25" fillId="14" borderId="3" xfId="0" applyFont="1" applyFill="1" applyBorder="1" applyAlignment="1" applyProtection="1">
      <alignment horizontal="center"/>
    </xf>
    <xf numFmtId="0" fontId="3" fillId="2" borderId="0" xfId="0" applyFont="1" applyFill="1" applyBorder="1" applyAlignment="1" applyProtection="1"/>
    <xf numFmtId="0" fontId="0" fillId="2" borderId="0" xfId="0" applyFill="1" applyAlignment="1">
      <alignment horizontal="left" vertical="top" wrapText="1"/>
    </xf>
    <xf numFmtId="0" fontId="27" fillId="2" borderId="0" xfId="0" applyFont="1" applyFill="1" applyAlignment="1">
      <alignment horizontal="left" vertical="top" wrapText="1"/>
    </xf>
    <xf numFmtId="164" fontId="3" fillId="2" borderId="2" xfId="0" applyNumberFormat="1" applyFont="1" applyFill="1" applyBorder="1" applyAlignment="1" applyProtection="1">
      <alignment horizontal="left"/>
      <protection locked="0"/>
    </xf>
    <xf numFmtId="0" fontId="0" fillId="2" borderId="0" xfId="0" applyFill="1" applyBorder="1" applyAlignment="1">
      <alignment horizontal="center"/>
    </xf>
    <xf numFmtId="0" fontId="2" fillId="0" borderId="18" xfId="0" applyFont="1" applyBorder="1"/>
    <xf numFmtId="0" fontId="0" fillId="2" borderId="19" xfId="0" applyFill="1" applyBorder="1" applyAlignment="1"/>
    <xf numFmtId="0" fontId="0" fillId="2" borderId="1" xfId="0" applyFill="1" applyBorder="1" applyAlignment="1">
      <alignment horizontal="center"/>
    </xf>
    <xf numFmtId="0" fontId="29" fillId="10" borderId="12" xfId="0" applyFont="1" applyFill="1" applyBorder="1"/>
    <xf numFmtId="0" fontId="14" fillId="2" borderId="0" xfId="0" applyFont="1" applyFill="1" applyAlignment="1" applyProtection="1">
      <alignment horizontal="left" vertical="center"/>
    </xf>
    <xf numFmtId="165" fontId="3" fillId="2" borderId="2" xfId="1" applyNumberFormat="1" applyFont="1" applyFill="1" applyBorder="1" applyAlignment="1" applyProtection="1">
      <alignment horizontal="center"/>
      <protection locked="0"/>
    </xf>
    <xf numFmtId="0" fontId="77" fillId="2" borderId="0" xfId="0" applyFont="1" applyFill="1"/>
    <xf numFmtId="0" fontId="76" fillId="2" borderId="0" xfId="0" applyFont="1" applyFill="1"/>
    <xf numFmtId="0" fontId="7" fillId="2" borderId="0" xfId="0" applyFont="1" applyFill="1"/>
    <xf numFmtId="0" fontId="76" fillId="2" borderId="0" xfId="0" applyFont="1" applyFill="1" applyAlignment="1">
      <alignment horizontal="left" vertical="top"/>
    </xf>
    <xf numFmtId="0" fontId="4" fillId="2" borderId="0" xfId="0" applyFont="1" applyFill="1" applyAlignment="1" applyProtection="1">
      <alignment horizontal="left" wrapText="1"/>
    </xf>
    <xf numFmtId="0" fontId="4" fillId="2" borderId="0" xfId="0" applyFont="1" applyFill="1" applyAlignment="1" applyProtection="1">
      <alignment horizontal="right" wrapText="1"/>
    </xf>
    <xf numFmtId="0" fontId="78" fillId="21" borderId="15" xfId="0" applyFont="1" applyFill="1" applyBorder="1" applyAlignment="1">
      <alignment wrapText="1"/>
    </xf>
    <xf numFmtId="0" fontId="0" fillId="2" borderId="0" xfId="0" applyFill="1" applyAlignment="1">
      <alignment horizontal="left" vertical="top" wrapText="1"/>
    </xf>
    <xf numFmtId="164" fontId="3" fillId="2" borderId="2" xfId="0" applyNumberFormat="1" applyFont="1" applyFill="1" applyBorder="1" applyAlignment="1" applyProtection="1">
      <alignment horizontal="left"/>
      <protection locked="0"/>
    </xf>
    <xf numFmtId="0" fontId="78" fillId="21" borderId="5" xfId="0" applyFont="1" applyFill="1" applyBorder="1"/>
    <xf numFmtId="0" fontId="78" fillId="22" borderId="15" xfId="0" applyFont="1" applyFill="1" applyBorder="1" applyAlignment="1">
      <alignment wrapText="1"/>
    </xf>
    <xf numFmtId="0" fontId="0" fillId="2" borderId="1" xfId="0" applyFont="1" applyFill="1" applyBorder="1" applyProtection="1"/>
    <xf numFmtId="0" fontId="0" fillId="15" borderId="12" xfId="0" applyFill="1" applyBorder="1"/>
    <xf numFmtId="164" fontId="3" fillId="2" borderId="0" xfId="0" applyNumberFormat="1" applyFont="1" applyFill="1" applyBorder="1" applyAlignment="1" applyProtection="1">
      <protection locked="0"/>
    </xf>
    <xf numFmtId="0" fontId="0" fillId="2" borderId="0" xfId="0" applyNumberFormat="1" applyFont="1" applyFill="1" applyAlignment="1" applyProtection="1">
      <alignment horizontal="right"/>
    </xf>
    <xf numFmtId="164" fontId="79" fillId="2" borderId="2" xfId="0" applyNumberFormat="1" applyFont="1" applyFill="1" applyBorder="1" applyAlignment="1" applyProtection="1">
      <protection locked="0"/>
    </xf>
    <xf numFmtId="0" fontId="0" fillId="7" borderId="12" xfId="0" applyFill="1" applyBorder="1"/>
    <xf numFmtId="0" fontId="0" fillId="2" borderId="6" xfId="0" quotePrefix="1" applyFont="1" applyFill="1" applyBorder="1" applyAlignment="1" applyProtection="1">
      <alignment horizontal="center" vertical="center"/>
    </xf>
    <xf numFmtId="0" fontId="0" fillId="2" borderId="7" xfId="0" quotePrefix="1" applyFont="1" applyFill="1" applyBorder="1" applyAlignment="1" applyProtection="1">
      <alignment horizontal="center" vertical="center"/>
    </xf>
    <xf numFmtId="0" fontId="4" fillId="2" borderId="0" xfId="0" applyFont="1" applyFill="1" applyAlignment="1" applyProtection="1">
      <alignment wrapText="1"/>
    </xf>
    <xf numFmtId="0" fontId="0" fillId="7" borderId="0" xfId="0" applyFont="1" applyFill="1" applyAlignment="1" applyProtection="1">
      <alignment horizontal="left" vertical="center"/>
    </xf>
    <xf numFmtId="0" fontId="80" fillId="23" borderId="0" xfId="0" applyFont="1" applyFill="1" applyAlignment="1" applyProtection="1">
      <alignment horizontal="left" vertical="center"/>
    </xf>
    <xf numFmtId="0" fontId="81" fillId="10" borderId="0" xfId="0" applyFont="1" applyFill="1" applyAlignment="1" applyProtection="1">
      <alignment vertical="center"/>
    </xf>
    <xf numFmtId="0" fontId="80" fillId="23" borderId="12" xfId="0" applyFont="1" applyFill="1" applyBorder="1"/>
    <xf numFmtId="164" fontId="3" fillId="2" borderId="2" xfId="0" applyNumberFormat="1" applyFont="1" applyFill="1" applyBorder="1" applyAlignment="1" applyProtection="1">
      <alignment horizontal="left"/>
      <protection locked="0"/>
    </xf>
    <xf numFmtId="164" fontId="3" fillId="2" borderId="2" xfId="0" applyNumberFormat="1" applyFont="1" applyFill="1" applyBorder="1" applyAlignment="1" applyProtection="1">
      <alignment horizontal="left"/>
      <protection locked="0"/>
    </xf>
    <xf numFmtId="0" fontId="33" fillId="2" borderId="21" xfId="0" applyFont="1" applyFill="1" applyBorder="1"/>
    <xf numFmtId="0" fontId="28" fillId="2" borderId="21" xfId="0" applyFont="1" applyFill="1" applyBorder="1"/>
    <xf numFmtId="0" fontId="28" fillId="2" borderId="6" xfId="0" applyFont="1" applyFill="1" applyBorder="1"/>
    <xf numFmtId="0" fontId="75" fillId="2" borderId="13" xfId="0" applyFont="1" applyFill="1" applyBorder="1"/>
    <xf numFmtId="0" fontId="89" fillId="0" borderId="13" xfId="0" applyFont="1" applyBorder="1"/>
    <xf numFmtId="0" fontId="89" fillId="2" borderId="6" xfId="0" applyFont="1" applyFill="1" applyBorder="1"/>
    <xf numFmtId="0" fontId="89" fillId="0" borderId="0" xfId="0" applyFont="1"/>
    <xf numFmtId="0" fontId="89" fillId="0" borderId="7" xfId="0" applyFont="1" applyBorder="1"/>
    <xf numFmtId="0" fontId="89" fillId="2" borderId="20" xfId="0" applyFont="1" applyFill="1" applyBorder="1"/>
    <xf numFmtId="0" fontId="0" fillId="2" borderId="5" xfId="0" applyFont="1" applyFill="1" applyBorder="1" applyAlignment="1" applyProtection="1">
      <alignment horizontal="center" vertical="center"/>
    </xf>
    <xf numFmtId="0" fontId="0" fillId="2" borderId="5" xfId="0" applyFont="1" applyFill="1" applyBorder="1" applyProtection="1"/>
    <xf numFmtId="0" fontId="0" fillId="2" borderId="15" xfId="0" applyFont="1" applyFill="1" applyBorder="1" applyAlignment="1" applyProtection="1">
      <alignment wrapText="1"/>
    </xf>
    <xf numFmtId="0" fontId="0" fillId="2" borderId="7" xfId="0" applyFont="1" applyFill="1" applyBorder="1" applyProtection="1"/>
    <xf numFmtId="0" fontId="0" fillId="7" borderId="0" xfId="0" applyFill="1" applyAlignment="1">
      <alignment horizontal="left" vertical="center"/>
    </xf>
    <xf numFmtId="0" fontId="80" fillId="23" borderId="0" xfId="0" applyFont="1" applyFill="1" applyAlignment="1">
      <alignment horizontal="left" vertical="center"/>
    </xf>
    <xf numFmtId="0" fontId="81" fillId="10" borderId="0" xfId="0" applyFont="1" applyFill="1" applyAlignment="1">
      <alignment vertical="center"/>
    </xf>
    <xf numFmtId="0" fontId="0" fillId="0" borderId="7" xfId="0" applyBorder="1"/>
    <xf numFmtId="0" fontId="0" fillId="0" borderId="9"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32" fillId="2" borderId="20" xfId="0" applyFont="1" applyFill="1" applyBorder="1"/>
    <xf numFmtId="0" fontId="9" fillId="2" borderId="0" xfId="0" applyFont="1" applyFill="1"/>
    <xf numFmtId="164" fontId="9" fillId="2" borderId="0" xfId="0" applyNumberFormat="1" applyFont="1" applyFill="1" applyAlignment="1">
      <alignment horizontal="center" vertical="top"/>
    </xf>
    <xf numFmtId="0" fontId="0" fillId="0" borderId="9" xfId="0" applyBorder="1" applyAlignment="1">
      <alignment horizontal="left" vertical="top" wrapText="1"/>
    </xf>
    <xf numFmtId="0" fontId="0" fillId="0" borderId="0" xfId="0" applyBorder="1" applyAlignment="1">
      <alignment horizontal="left" vertical="top" wrapText="1"/>
    </xf>
    <xf numFmtId="0" fontId="0" fillId="2" borderId="0" xfId="0" applyFill="1" applyAlignment="1">
      <alignment horizontal="left" vertical="top" wrapText="1"/>
    </xf>
    <xf numFmtId="0" fontId="7" fillId="2" borderId="0" xfId="2" applyFont="1" applyFill="1" applyAlignment="1">
      <alignment horizontal="left" vertical="top" wrapText="1"/>
    </xf>
    <xf numFmtId="0" fontId="42" fillId="2" borderId="0" xfId="2" applyFont="1" applyFill="1" applyAlignment="1">
      <alignment horizontal="right" vertical="center"/>
    </xf>
    <xf numFmtId="0" fontId="0" fillId="2" borderId="0" xfId="0" applyFont="1" applyFill="1" applyAlignment="1">
      <alignment horizontal="left" vertical="top" wrapText="1"/>
    </xf>
    <xf numFmtId="0" fontId="43" fillId="2" borderId="0" xfId="2" applyFont="1" applyFill="1" applyAlignment="1">
      <alignment horizontal="right" vertical="center"/>
    </xf>
    <xf numFmtId="0" fontId="41" fillId="2" borderId="0" xfId="2" applyFont="1" applyFill="1" applyAlignment="1">
      <alignment horizontal="right" vertical="center"/>
    </xf>
    <xf numFmtId="0" fontId="7" fillId="2" borderId="0" xfId="0" applyFont="1" applyFill="1" applyAlignment="1">
      <alignment horizontal="left" vertical="top" wrapText="1"/>
    </xf>
    <xf numFmtId="0" fontId="27" fillId="2" borderId="0" xfId="0" applyFont="1" applyFill="1" applyAlignment="1">
      <alignment horizontal="left" vertical="top" wrapText="1"/>
    </xf>
    <xf numFmtId="0" fontId="51" fillId="2" borderId="0" xfId="0" applyFont="1" applyFill="1" applyAlignment="1">
      <alignment horizontal="left" vertical="center" wrapText="1"/>
    </xf>
    <xf numFmtId="0" fontId="45" fillId="2" borderId="0" xfId="2" applyFont="1" applyFill="1" applyAlignment="1">
      <alignment horizontal="right" vertical="center"/>
    </xf>
    <xf numFmtId="0" fontId="55" fillId="2" borderId="0" xfId="0" applyFont="1" applyFill="1" applyAlignment="1">
      <alignment horizontal="left" vertical="top" wrapText="1"/>
    </xf>
    <xf numFmtId="0" fontId="15" fillId="2" borderId="0" xfId="0" applyFont="1" applyFill="1" applyAlignment="1">
      <alignment horizontal="center" vertical="center"/>
    </xf>
    <xf numFmtId="0" fontId="60" fillId="2" borderId="5" xfId="0" applyFont="1" applyFill="1" applyBorder="1" applyAlignment="1">
      <alignment horizontal="center" vertical="center" textRotation="90" wrapText="1"/>
    </xf>
    <xf numFmtId="0" fontId="60" fillId="2" borderId="6" xfId="0" applyFont="1" applyFill="1" applyBorder="1" applyAlignment="1">
      <alignment horizontal="center" vertical="center" textRotation="90" wrapText="1"/>
    </xf>
    <xf numFmtId="0" fontId="60" fillId="2" borderId="7" xfId="0" applyFont="1" applyFill="1" applyBorder="1" applyAlignment="1">
      <alignment horizontal="center" vertical="center" textRotation="90" wrapText="1"/>
    </xf>
    <xf numFmtId="0" fontId="57" fillId="16" borderId="5" xfId="0" applyFont="1" applyFill="1" applyBorder="1" applyAlignment="1">
      <alignment horizontal="center" vertical="center" textRotation="90" wrapText="1"/>
    </xf>
    <xf numFmtId="0" fontId="57" fillId="16" borderId="6" xfId="0" applyFont="1" applyFill="1" applyBorder="1" applyAlignment="1">
      <alignment horizontal="center" vertical="center" textRotation="90" wrapText="1"/>
    </xf>
    <xf numFmtId="0" fontId="57" fillId="16" borderId="7" xfId="0" applyFont="1" applyFill="1" applyBorder="1" applyAlignment="1">
      <alignment horizontal="center" vertical="center" textRotation="90" wrapText="1"/>
    </xf>
    <xf numFmtId="0" fontId="63" fillId="17" borderId="5" xfId="0" applyFont="1" applyFill="1" applyBorder="1" applyAlignment="1">
      <alignment horizontal="center" vertical="center" textRotation="90" wrapText="1"/>
    </xf>
    <xf numFmtId="0" fontId="63" fillId="17" borderId="6" xfId="0" applyFont="1" applyFill="1" applyBorder="1" applyAlignment="1">
      <alignment horizontal="center" vertical="center" textRotation="90" wrapText="1"/>
    </xf>
    <xf numFmtId="0" fontId="63" fillId="17" borderId="7" xfId="0" applyFont="1" applyFill="1" applyBorder="1" applyAlignment="1">
      <alignment horizontal="center" vertical="center" textRotation="90" wrapText="1"/>
    </xf>
    <xf numFmtId="0" fontId="66" fillId="18" borderId="5" xfId="0" applyFont="1" applyFill="1" applyBorder="1" applyAlignment="1">
      <alignment horizontal="center" vertical="center" textRotation="90" wrapText="1"/>
    </xf>
    <xf numFmtId="0" fontId="66" fillId="18" borderId="6" xfId="0" applyFont="1" applyFill="1" applyBorder="1" applyAlignment="1">
      <alignment horizontal="center" vertical="center" textRotation="90" wrapText="1"/>
    </xf>
    <xf numFmtId="0" fontId="66" fillId="18" borderId="7" xfId="0" applyFont="1" applyFill="1" applyBorder="1" applyAlignment="1">
      <alignment horizontal="center" vertical="center" textRotation="90" wrapText="1"/>
    </xf>
    <xf numFmtId="0" fontId="61" fillId="2" borderId="5" xfId="0" applyFont="1" applyFill="1" applyBorder="1" applyAlignment="1">
      <alignment horizontal="center" vertical="center" textRotation="90" wrapText="1"/>
    </xf>
    <xf numFmtId="0" fontId="61" fillId="2" borderId="6" xfId="0" applyFont="1" applyFill="1" applyBorder="1" applyAlignment="1">
      <alignment horizontal="center" vertical="center" textRotation="90" wrapText="1"/>
    </xf>
    <xf numFmtId="0" fontId="61" fillId="2" borderId="7" xfId="0" applyFont="1" applyFill="1" applyBorder="1" applyAlignment="1">
      <alignment horizontal="center" vertical="center" textRotation="90" wrapText="1"/>
    </xf>
    <xf numFmtId="0" fontId="49" fillId="2" borderId="0" xfId="0" applyFont="1" applyFill="1" applyAlignment="1">
      <alignment horizontal="left" vertical="center"/>
    </xf>
    <xf numFmtId="0" fontId="53" fillId="2" borderId="0" xfId="0" applyFont="1" applyFill="1" applyAlignment="1">
      <alignment horizontal="left" vertical="center" wrapText="1"/>
    </xf>
    <xf numFmtId="0" fontId="47" fillId="2" borderId="0" xfId="0" applyFont="1" applyFill="1" applyAlignment="1">
      <alignment horizontal="left" vertical="top" wrapText="1"/>
    </xf>
    <xf numFmtId="0" fontId="84" fillId="24" borderId="5" xfId="0" applyFont="1" applyFill="1" applyBorder="1" applyAlignment="1">
      <alignment horizontal="center" vertical="center" textRotation="90" wrapText="1"/>
    </xf>
    <xf numFmtId="0" fontId="84" fillId="24" borderId="6" xfId="0" applyFont="1" applyFill="1" applyBorder="1" applyAlignment="1">
      <alignment horizontal="center" vertical="center" textRotation="90" wrapText="1"/>
    </xf>
    <xf numFmtId="0" fontId="84" fillId="24" borderId="7" xfId="0" applyFont="1" applyFill="1" applyBorder="1" applyAlignment="1">
      <alignment horizontal="center" vertical="center" textRotation="90" wrapText="1"/>
    </xf>
    <xf numFmtId="0" fontId="82" fillId="24" borderId="0" xfId="2" applyFont="1" applyFill="1" applyAlignment="1">
      <alignment horizontal="right" vertical="center"/>
    </xf>
    <xf numFmtId="0" fontId="83" fillId="2" borderId="0" xfId="0" applyFont="1" applyFill="1" applyAlignment="1">
      <alignment horizontal="left"/>
    </xf>
    <xf numFmtId="0" fontId="69" fillId="19" borderId="5" xfId="0" applyFont="1" applyFill="1" applyBorder="1" applyAlignment="1">
      <alignment horizontal="center" vertical="center" textRotation="90" wrapText="1"/>
    </xf>
    <xf numFmtId="0" fontId="69" fillId="19" borderId="6" xfId="0" applyFont="1" applyFill="1" applyBorder="1" applyAlignment="1">
      <alignment horizontal="center" vertical="center" textRotation="90" wrapText="1"/>
    </xf>
    <xf numFmtId="0" fontId="69" fillId="19" borderId="7" xfId="0" applyFont="1" applyFill="1" applyBorder="1" applyAlignment="1">
      <alignment horizontal="center" vertical="center" textRotation="90" wrapText="1"/>
    </xf>
    <xf numFmtId="0" fontId="72" fillId="20" borderId="5" xfId="0" applyFont="1" applyFill="1" applyBorder="1" applyAlignment="1">
      <alignment horizontal="center" vertical="center" textRotation="90" wrapText="1"/>
    </xf>
    <xf numFmtId="0" fontId="72" fillId="20" borderId="6" xfId="0" applyFont="1" applyFill="1" applyBorder="1" applyAlignment="1">
      <alignment horizontal="center" vertical="center" textRotation="90" wrapText="1"/>
    </xf>
    <xf numFmtId="0" fontId="72" fillId="20" borderId="7" xfId="0" applyFont="1" applyFill="1" applyBorder="1" applyAlignment="1">
      <alignment horizontal="center" vertical="center" textRotation="90" wrapText="1"/>
    </xf>
    <xf numFmtId="0" fontId="36" fillId="2" borderId="0" xfId="2" applyFill="1" applyAlignment="1">
      <alignment horizontal="right" vertical="center"/>
    </xf>
    <xf numFmtId="164" fontId="3" fillId="2" borderId="2" xfId="0" applyNumberFormat="1" applyFont="1" applyFill="1" applyBorder="1" applyAlignment="1" applyProtection="1">
      <alignment horizontal="left"/>
      <protection locked="0"/>
    </xf>
    <xf numFmtId="0" fontId="4" fillId="2" borderId="0" xfId="0" applyFont="1" applyFill="1" applyAlignment="1" applyProtection="1">
      <alignment horizontal="left" wrapText="1"/>
    </xf>
    <xf numFmtId="0" fontId="24" fillId="2" borderId="3" xfId="0" applyFont="1" applyFill="1" applyBorder="1" applyAlignment="1" applyProtection="1">
      <alignment horizontal="right" vertical="center" wrapText="1"/>
    </xf>
    <xf numFmtId="0" fontId="36" fillId="2" borderId="17" xfId="2" applyFill="1" applyBorder="1" applyAlignment="1" applyProtection="1">
      <alignment horizontal="center" vertical="center"/>
      <protection locked="0"/>
    </xf>
    <xf numFmtId="0" fontId="4" fillId="2" borderId="0" xfId="0" applyFont="1" applyFill="1" applyAlignment="1" applyProtection="1">
      <alignment horizontal="right" wrapText="1"/>
    </xf>
    <xf numFmtId="0" fontId="11" fillId="0" borderId="0" xfId="0" applyFont="1" applyFill="1" applyBorder="1" applyAlignment="1" applyProtection="1">
      <alignment horizontal="center" vertical="center" wrapText="1"/>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horizontal="left"/>
      <protection locked="0"/>
    </xf>
    <xf numFmtId="0" fontId="0" fillId="2" borderId="5" xfId="0" applyFont="1" applyFill="1" applyBorder="1" applyAlignment="1" applyProtection="1">
      <alignment horizontal="center" wrapText="1"/>
    </xf>
    <xf numFmtId="0" fontId="0" fillId="2" borderId="6" xfId="0" applyFont="1" applyFill="1" applyBorder="1" applyAlignment="1" applyProtection="1">
      <alignment horizontal="center" wrapText="1"/>
    </xf>
    <xf numFmtId="0" fontId="0" fillId="2" borderId="7" xfId="0" applyFont="1" applyFill="1" applyBorder="1" applyAlignment="1" applyProtection="1">
      <alignment horizontal="center" wrapText="1"/>
    </xf>
    <xf numFmtId="0" fontId="1" fillId="2" borderId="0" xfId="0" applyFont="1" applyFill="1" applyAlignment="1" applyProtection="1">
      <alignment horizontal="center" wrapText="1"/>
    </xf>
    <xf numFmtId="0" fontId="1" fillId="2" borderId="3" xfId="0" applyFont="1" applyFill="1" applyBorder="1" applyAlignment="1" applyProtection="1">
      <alignment horizontal="center" wrapText="1"/>
    </xf>
    <xf numFmtId="0" fontId="0" fillId="2" borderId="0" xfId="0" applyFont="1" applyFill="1" applyBorder="1" applyAlignment="1" applyProtection="1">
      <alignment horizontal="center" wrapText="1"/>
    </xf>
    <xf numFmtId="0" fontId="0" fillId="2" borderId="1" xfId="0" applyFont="1" applyFill="1" applyBorder="1" applyAlignment="1" applyProtection="1">
      <alignment horizontal="center" wrapText="1"/>
    </xf>
  </cellXfs>
  <cellStyles count="3">
    <cellStyle name="Hyperlink" xfId="2" builtinId="8"/>
    <cellStyle name="Normal" xfId="0" builtinId="0"/>
    <cellStyle name="Percent" xfId="1" builtinId="5"/>
  </cellStyles>
  <dxfs count="67">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ont>
        <b/>
        <i/>
        <color rgb="FFFF0000"/>
      </font>
    </dxf>
    <dxf>
      <font>
        <b/>
        <i/>
        <color rgb="FFFF0000"/>
      </font>
    </dxf>
    <dxf>
      <font>
        <b/>
        <i/>
        <color rgb="FFFF0000"/>
      </font>
    </dxf>
    <dxf>
      <font>
        <b/>
        <i/>
        <color rgb="FFFF0000"/>
      </font>
    </dxf>
    <dxf>
      <font>
        <b/>
        <i/>
        <color rgb="FFFF0000"/>
      </font>
    </dxf>
    <dxf>
      <font>
        <b/>
        <i val="0"/>
        <color theme="7" tint="0.39994506668294322"/>
      </font>
      <fill>
        <patternFill>
          <bgColor rgb="FFC00000"/>
        </patternFill>
      </fill>
    </dxf>
    <dxf>
      <font>
        <b/>
        <i val="0"/>
        <color theme="7" tint="0.39994506668294322"/>
      </font>
      <fill>
        <patternFill>
          <bgColor rgb="FFC00000"/>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val="0"/>
        <i/>
        <color theme="9" tint="-0.24994659260841701"/>
      </font>
    </dxf>
    <dxf>
      <font>
        <b val="0"/>
        <i/>
        <color theme="9" tint="-0.24994659260841701"/>
      </font>
    </dxf>
    <dxf>
      <fill>
        <patternFill>
          <bgColor theme="9" tint="0.39994506668294322"/>
        </patternFill>
      </fill>
    </dxf>
    <dxf>
      <font>
        <color theme="0" tint="-4.9989318521683403E-2"/>
      </font>
      <fill>
        <patternFill>
          <bgColor rgb="FF305496"/>
        </patternFill>
      </fill>
    </dxf>
    <dxf>
      <font>
        <b/>
        <i/>
        <color rgb="FFC00000"/>
      </font>
      <fill>
        <patternFill>
          <bgColor rgb="FFFFF1C5"/>
        </patternFill>
      </fill>
      <border>
        <left style="dashed">
          <color auto="1"/>
        </left>
        <right style="dashed">
          <color auto="1"/>
        </right>
        <top style="dashed">
          <color auto="1"/>
        </top>
        <bottom style="dashed">
          <color auto="1"/>
        </bottom>
        <vertical/>
        <horizontal/>
      </border>
    </dxf>
    <dxf>
      <font>
        <b/>
        <i val="0"/>
        <color rgb="FFFF0000"/>
      </font>
    </dxf>
    <dxf>
      <font>
        <b/>
        <i val="0"/>
        <color rgb="FF00B050"/>
      </font>
    </dxf>
    <dxf>
      <font>
        <b/>
        <i/>
        <color rgb="FFFF0000"/>
      </font>
    </dxf>
    <dxf>
      <font>
        <b/>
        <i/>
        <color rgb="FFFF0000"/>
      </font>
    </dxf>
    <dxf>
      <font>
        <b/>
        <i/>
        <color rgb="FFFF0000"/>
      </font>
    </dxf>
    <dxf>
      <fill>
        <patternFill patternType="lightGray">
          <fgColor theme="0" tint="-0.24994659260841701"/>
        </patternFill>
      </fill>
    </dxf>
    <dxf>
      <font>
        <b/>
        <i val="0"/>
        <color theme="7" tint="0.39994506668294322"/>
      </font>
      <fill>
        <patternFill>
          <bgColor rgb="FFC00000"/>
        </patternFill>
      </fill>
    </dxf>
    <dxf>
      <font>
        <color theme="0" tint="-4.9989318521683403E-2"/>
      </font>
      <fill>
        <patternFill>
          <bgColor theme="8" tint="-0.24994659260841701"/>
        </patternFill>
      </fill>
    </dxf>
    <dxf>
      <fill>
        <patternFill>
          <bgColor theme="9" tint="0.39994506668294322"/>
        </patternFill>
      </fill>
    </dxf>
    <dxf>
      <fill>
        <patternFill patternType="lightGray">
          <fgColor theme="0" tint="-0.24994659260841701"/>
        </patternFill>
      </fill>
    </dxf>
    <dxf>
      <font>
        <b/>
        <i/>
        <color rgb="FFFF0000"/>
      </font>
    </dxf>
    <dxf>
      <font>
        <b/>
        <i val="0"/>
        <color theme="7" tint="0.39994506668294322"/>
      </font>
      <fill>
        <patternFill>
          <bgColor rgb="FFC00000"/>
        </patternFill>
      </fill>
    </dxf>
    <dxf>
      <font>
        <b/>
        <i/>
        <color rgb="FFFF0000"/>
      </font>
    </dxf>
    <dxf>
      <fill>
        <patternFill patternType="lightGray">
          <fgColor theme="0" tint="-0.24994659260841701"/>
        </patternFill>
      </fill>
    </dxf>
    <dxf>
      <font>
        <b/>
        <i/>
        <color rgb="FFFF0000"/>
      </font>
    </dxf>
    <dxf>
      <font>
        <b/>
        <i/>
        <color rgb="FFFF0000"/>
      </font>
    </dxf>
    <dxf>
      <font>
        <b/>
        <i val="0"/>
        <color rgb="FFFF0000"/>
      </font>
    </dxf>
    <dxf>
      <font>
        <b/>
        <i val="0"/>
        <color rgb="FF00B050"/>
      </font>
    </dxf>
    <dxf>
      <font>
        <b/>
        <i val="0"/>
        <color theme="7" tint="0.39994506668294322"/>
      </font>
      <fill>
        <patternFill>
          <bgColor rgb="FFC00000"/>
        </patternFill>
      </fill>
    </dxf>
    <dxf>
      <font>
        <b/>
        <i val="0"/>
        <color theme="7" tint="0.39994506668294322"/>
      </font>
      <fill>
        <patternFill>
          <bgColor rgb="FFC00000"/>
        </patternFill>
      </fill>
    </dxf>
    <dxf>
      <fill>
        <patternFill patternType="lightGray">
          <fgColor theme="0" tint="-0.24994659260841701"/>
        </patternFill>
      </fill>
    </dxf>
    <dxf>
      <font>
        <color theme="0" tint="-4.9989318521683403E-2"/>
      </font>
      <fill>
        <patternFill>
          <bgColor theme="8" tint="-0.24994659260841701"/>
        </patternFill>
      </fill>
    </dxf>
    <dxf>
      <fill>
        <patternFill>
          <bgColor theme="9" tint="0.39994506668294322"/>
        </patternFill>
      </fill>
    </dxf>
    <dxf>
      <font>
        <color theme="0" tint="-4.9989318521683403E-2"/>
      </font>
      <fill>
        <patternFill>
          <bgColor theme="8" tint="-0.24994659260841701"/>
        </patternFill>
      </fill>
    </dxf>
    <dxf>
      <fill>
        <patternFill>
          <bgColor theme="9" tint="0.39994506668294322"/>
        </patternFill>
      </fill>
    </dxf>
    <dxf>
      <font>
        <color theme="0" tint="-4.9989318521683403E-2"/>
      </font>
      <fill>
        <patternFill>
          <bgColor theme="8" tint="-0.24994659260841701"/>
        </patternFill>
      </fill>
    </dxf>
    <dxf>
      <fill>
        <patternFill>
          <bgColor theme="9" tint="0.39994506668294322"/>
        </patternFill>
      </fill>
    </dxf>
    <dxf>
      <font>
        <b/>
        <i/>
        <color rgb="FFC00000"/>
      </font>
      <fill>
        <patternFill>
          <bgColor rgb="FFFFF1C5"/>
        </patternFill>
      </fill>
      <border>
        <left style="dashed">
          <color auto="1"/>
        </left>
        <right style="dashed">
          <color auto="1"/>
        </right>
        <top style="dashed">
          <color auto="1"/>
        </top>
        <bottom style="dashed">
          <color auto="1"/>
        </bottom>
        <vertical/>
        <horizontal/>
      </border>
    </dxf>
  </dxfs>
  <tableStyles count="0" defaultTableStyle="TableStyleMedium2" defaultPivotStyle="PivotStyleLight16"/>
  <colors>
    <mruColors>
      <color rgb="FF305496"/>
      <color rgb="FF00DA00"/>
      <color rgb="FF00FF00"/>
      <color rgb="FFE6AF00"/>
      <color rgb="FFFFFADC"/>
      <color rgb="FFFFF0B4"/>
      <color rgb="FF0000FF"/>
      <color rgb="FFFF33CC"/>
      <color rgb="FFCDE6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62"/>
  <sheetViews>
    <sheetView zoomScaleNormal="100" zoomScaleSheetLayoutView="100" workbookViewId="0">
      <selection activeCell="A2" sqref="A2"/>
    </sheetView>
  </sheetViews>
  <sheetFormatPr defaultRowHeight="15" x14ac:dyDescent="0.25"/>
  <cols>
    <col min="1" max="1" width="2.5703125" customWidth="1"/>
    <col min="2" max="2" width="30.140625" customWidth="1"/>
    <col min="3" max="4" width="28" customWidth="1"/>
    <col min="5" max="8" width="28.5703125" customWidth="1"/>
    <col min="9" max="9" width="27.5703125" customWidth="1"/>
    <col min="10" max="10" width="28" customWidth="1"/>
    <col min="11" max="13" width="28.7109375" customWidth="1"/>
    <col min="14" max="16" width="30.7109375" bestFit="1" customWidth="1"/>
    <col min="17" max="17" width="15" bestFit="1" customWidth="1"/>
    <col min="19" max="19" width="88" bestFit="1" customWidth="1"/>
    <col min="20" max="20" width="25.85546875" bestFit="1" customWidth="1"/>
  </cols>
  <sheetData>
    <row r="1" spans="2:20" ht="45" x14ac:dyDescent="0.25">
      <c r="B1" s="55" t="s">
        <v>104</v>
      </c>
      <c r="C1" s="56" t="s">
        <v>105</v>
      </c>
      <c r="D1" s="57" t="s">
        <v>107</v>
      </c>
      <c r="E1" s="58" t="s">
        <v>117</v>
      </c>
      <c r="F1" s="144" t="s">
        <v>229</v>
      </c>
      <c r="G1" s="148" t="s">
        <v>238</v>
      </c>
      <c r="H1" s="59" t="s">
        <v>106</v>
      </c>
      <c r="I1" s="60" t="s">
        <v>108</v>
      </c>
      <c r="J1" s="61" t="s">
        <v>109</v>
      </c>
      <c r="K1" s="62" t="s">
        <v>100</v>
      </c>
      <c r="L1" s="63" t="s">
        <v>99</v>
      </c>
      <c r="M1" s="147" t="s">
        <v>237</v>
      </c>
      <c r="N1" s="64" t="s">
        <v>101</v>
      </c>
      <c r="O1" s="65" t="s">
        <v>102</v>
      </c>
      <c r="P1" s="66" t="s">
        <v>103</v>
      </c>
      <c r="Q1" s="132" t="s">
        <v>95</v>
      </c>
      <c r="R1" s="67" t="s">
        <v>82</v>
      </c>
      <c r="S1" s="68" t="s">
        <v>15</v>
      </c>
      <c r="T1" s="68" t="s">
        <v>113</v>
      </c>
    </row>
    <row r="2" spans="2:20" x14ac:dyDescent="0.25">
      <c r="B2" s="48" t="s">
        <v>2</v>
      </c>
      <c r="C2" s="48" t="s">
        <v>2</v>
      </c>
      <c r="D2" s="48" t="s">
        <v>2</v>
      </c>
      <c r="E2" s="48" t="s">
        <v>2</v>
      </c>
      <c r="F2" s="48" t="s">
        <v>2</v>
      </c>
      <c r="G2" s="48" t="s">
        <v>2</v>
      </c>
      <c r="H2" s="48" t="s">
        <v>2</v>
      </c>
      <c r="I2" s="50" t="s">
        <v>2</v>
      </c>
      <c r="J2" s="48" t="s">
        <v>2</v>
      </c>
      <c r="K2" s="45" t="s">
        <v>12</v>
      </c>
      <c r="L2" s="45" t="s">
        <v>12</v>
      </c>
      <c r="M2" s="45" t="s">
        <v>12</v>
      </c>
      <c r="N2" s="45" t="s">
        <v>12</v>
      </c>
      <c r="O2" s="45" t="s">
        <v>12</v>
      </c>
      <c r="P2" s="45" t="s">
        <v>12</v>
      </c>
      <c r="Q2" s="133" t="s">
        <v>12</v>
      </c>
      <c r="R2" s="51" t="s">
        <v>57</v>
      </c>
      <c r="S2" s="70" t="s">
        <v>136</v>
      </c>
      <c r="T2" s="69" t="s">
        <v>112</v>
      </c>
    </row>
    <row r="3" spans="2:20" x14ac:dyDescent="0.25">
      <c r="B3" s="105" t="s">
        <v>0</v>
      </c>
      <c r="C3" s="105" t="s">
        <v>4</v>
      </c>
      <c r="D3" s="105" t="s">
        <v>0</v>
      </c>
      <c r="E3" s="105" t="s">
        <v>4</v>
      </c>
      <c r="F3" s="45" t="s">
        <v>13</v>
      </c>
      <c r="G3" s="114" t="s">
        <v>10</v>
      </c>
      <c r="H3" s="105" t="s">
        <v>4</v>
      </c>
      <c r="I3" s="104" t="s">
        <v>0</v>
      </c>
      <c r="J3" s="105" t="s">
        <v>4</v>
      </c>
      <c r="K3" s="46" t="str">
        <f ca="1">IF(OR(Applicant_Principals!$F13=Menus!$C$5,Applicant_Principals!$F13=Menus!$C$8),"N/A (Investor)",IF(Applicant_Principals!$J13=Menus!$D$9,"N/A (Natural Person)",IF(CELL("type",Applicant_Principals!$H13)="b","",Applicant_Principals!$D13&amp;". ("&amp;Applicant_Principals!$H13&amp;")")))</f>
        <v/>
      </c>
      <c r="L3" s="46" t="str">
        <f ca="1">IF(Applicant_Principals!$J40=Menus!$D$9,"N/A (Natural Person)",Applicant_Principals!$D40&amp;IF(CELL("type",Applicant_Principals!$H40)="b",""," ("&amp;Applicant_Principals!$H40&amp;")"))</f>
        <v/>
      </c>
      <c r="M3" s="46" t="str">
        <f ca="1">IF(Applicant_Principals!$J107=Menus!$F$3,"N/A (Natural Person)",Applicant_Principals!$D107&amp;IF(CELL("type",Applicant_Principals!$H107)="b",""," ("&amp;Applicant_Principals!$H107&amp;")"))</f>
        <v/>
      </c>
      <c r="N3" s="46" t="str">
        <f ca="1">IF(CELL("type",Developer_Principals!$H15)="b","",IF(Developer_Principals!$J15=$I$10,"N/A (Natural Person)",Developer_Principals!$D15&amp;". ("&amp;Developer_Principals!$H15&amp;")"))</f>
        <v/>
      </c>
      <c r="O3" s="46" t="str">
        <f ca="1">IF(CELL("type",Developer_Principals!$H115)="b","",IF(Developer_Principals!$J115=$I$10,"N/A (Natural Person)",Developer_Principals!$D115&amp;". ("&amp;Developer_Principals!$H115&amp;")"))</f>
        <v/>
      </c>
      <c r="P3" s="46" t="str">
        <f ca="1">IF(CELL("type",Developer_Principals!$H215)="b","",IF(Developer_Principals!$J215=$I$10,"N/A (Natural Person)",Developer_Principals!$D215&amp;". ("&amp;Developer_Principals!$H215&amp;")"))</f>
        <v/>
      </c>
      <c r="Q3" s="131">
        <v>1</v>
      </c>
      <c r="R3" s="52" t="s">
        <v>33</v>
      </c>
      <c r="S3" s="135" t="s">
        <v>18</v>
      </c>
      <c r="T3" s="70" t="s">
        <v>116</v>
      </c>
    </row>
    <row r="4" spans="2:20" x14ac:dyDescent="0.25">
      <c r="B4" s="111" t="s">
        <v>1</v>
      </c>
      <c r="C4" s="106" t="s">
        <v>30</v>
      </c>
      <c r="D4" s="111" t="s">
        <v>1</v>
      </c>
      <c r="E4" s="106" t="s">
        <v>7</v>
      </c>
      <c r="F4" s="165" t="s">
        <v>14</v>
      </c>
      <c r="G4" s="166" t="s">
        <v>11</v>
      </c>
      <c r="H4" s="106" t="s">
        <v>7</v>
      </c>
      <c r="I4" s="110" t="s">
        <v>1</v>
      </c>
      <c r="J4" s="106" t="s">
        <v>7</v>
      </c>
      <c r="K4" s="46" t="str">
        <f ca="1">IF(OR(Applicant_Principals!$F14=Menus!$C$5,Applicant_Principals!$F14=Menus!$C$8),"N/A (Investor)",IF(Applicant_Principals!$J14=Menus!$D$9,"N/A (Natural Person)",IF(CELL("type",Applicant_Principals!$H14)="b","",Applicant_Principals!$D14&amp;". ("&amp;Applicant_Principals!$H14&amp;")")))</f>
        <v/>
      </c>
      <c r="L4" s="46" t="str">
        <f ca="1">IF(Applicant_Principals!$J41=Menus!$D$9,"N/A (Natural Person)",Applicant_Principals!$D41&amp;IF(CELL("type",Applicant_Principals!$H41)="b",""," ("&amp;Applicant_Principals!$H41&amp;")"))</f>
        <v/>
      </c>
      <c r="M4" s="46" t="str">
        <f ca="1">IF(Applicant_Principals!$J108=Menus!$F$3,"N/A (Natural Person)",Applicant_Principals!$D108&amp;IF(CELL("type",Applicant_Principals!$H108)="b",""," ("&amp;Applicant_Principals!$H108&amp;")"))</f>
        <v/>
      </c>
      <c r="N4" s="46" t="str">
        <f ca="1">IF(CELL("type",Developer_Principals!$H16)="b","",IF(Developer_Principals!$J16=$I$10,"N/A (Natural Person)",Developer_Principals!$D16&amp;". ("&amp;Developer_Principals!$H16&amp;")"))</f>
        <v/>
      </c>
      <c r="O4" s="46" t="str">
        <f ca="1">IF(CELL("type",Developer_Principals!$H116)="b","",IF(Developer_Principals!$J116=$I$10,"N/A (Natural Person)",Developer_Principals!$D116&amp;". ("&amp;Developer_Principals!$H116&amp;")"))</f>
        <v/>
      </c>
      <c r="P4" s="46" t="str">
        <f ca="1">IF(CELL("type",Developer_Principals!$H216)="b","",IF(Developer_Principals!$J216=$I$10,"N/A (Natural Person)",Developer_Principals!$D216&amp;". ("&amp;Developer_Principals!$H216&amp;")"))</f>
        <v/>
      </c>
      <c r="Q4" s="131">
        <v>2</v>
      </c>
      <c r="R4" s="52" t="s">
        <v>34</v>
      </c>
      <c r="S4" s="70" t="s">
        <v>16</v>
      </c>
      <c r="T4" s="71" t="s">
        <v>111</v>
      </c>
    </row>
    <row r="5" spans="2:20" x14ac:dyDescent="0.25">
      <c r="B5" s="109" t="s">
        <v>23</v>
      </c>
      <c r="C5" s="105" t="s">
        <v>31</v>
      </c>
      <c r="D5" s="109" t="s">
        <v>23</v>
      </c>
      <c r="E5" s="112" t="s">
        <v>8</v>
      </c>
      <c r="F5" s="180" t="s">
        <v>27</v>
      </c>
      <c r="G5" s="112" t="s">
        <v>274</v>
      </c>
      <c r="H5" s="112" t="s">
        <v>8</v>
      </c>
      <c r="I5" s="113" t="s">
        <v>23</v>
      </c>
      <c r="J5" s="112" t="s">
        <v>8</v>
      </c>
      <c r="K5" s="46" t="str">
        <f ca="1">IF(OR(Applicant_Principals!$F15=Menus!$C$5,Applicant_Principals!$F15=Menus!$C$8),"N/A (Investor)",IF(Applicant_Principals!$J15=Menus!$D$9,"N/A (Natural Person)",IF(CELL("type",Applicant_Principals!$H15)="b","",Applicant_Principals!$D15&amp;". ("&amp;Applicant_Principals!$H15&amp;")")))</f>
        <v/>
      </c>
      <c r="L5" s="46" t="str">
        <f ca="1">IF(Applicant_Principals!$J42=Menus!$D$9,"N/A (Natural Person)",Applicant_Principals!$D42&amp;IF(CELL("type",Applicant_Principals!$H42)="b",""," ("&amp;Applicant_Principals!$H42&amp;")"))</f>
        <v/>
      </c>
      <c r="M5" s="46" t="str">
        <f ca="1">IF(Applicant_Principals!$J109=Menus!$F$3,"N/A (Natural Person)",Applicant_Principals!$D109&amp;IF(CELL("type",Applicant_Principals!$H109)="b",""," ("&amp;Applicant_Principals!$H109&amp;")"))</f>
        <v/>
      </c>
      <c r="N5" s="46" t="str">
        <f ca="1">IF(CELL("type",Developer_Principals!$H17)="b","",IF(Developer_Principals!$J17=$I$10,"N/A (Natural Person)",Developer_Principals!$D17&amp;". ("&amp;Developer_Principals!$H17&amp;")"))</f>
        <v/>
      </c>
      <c r="O5" s="46" t="str">
        <f ca="1">IF(CELL("type",Developer_Principals!$H117)="b","",IF(Developer_Principals!$J117=$I$10,"N/A (Natural Person)",Developer_Principals!$D117&amp;". ("&amp;Developer_Principals!$H117&amp;")"))</f>
        <v/>
      </c>
      <c r="P5" s="46" t="str">
        <f ca="1">IF(CELL("type",Developer_Principals!$H217)="b","",IF(Developer_Principals!$J217=$I$10,"N/A (Natural Person)",Developer_Principals!$D217&amp;". ("&amp;Developer_Principals!$H217&amp;")"))</f>
        <v/>
      </c>
      <c r="Q5" s="134">
        <v>3</v>
      </c>
      <c r="R5" s="52" t="s">
        <v>35</v>
      </c>
      <c r="S5" s="70" t="s">
        <v>91</v>
      </c>
    </row>
    <row r="6" spans="2:20" x14ac:dyDescent="0.25">
      <c r="B6" s="108" t="s">
        <v>27</v>
      </c>
      <c r="C6" s="111" t="s">
        <v>8</v>
      </c>
      <c r="D6" s="108" t="s">
        <v>27</v>
      </c>
      <c r="E6" s="111" t="s">
        <v>9</v>
      </c>
      <c r="F6" s="116"/>
      <c r="G6" s="184" t="s">
        <v>270</v>
      </c>
      <c r="H6" s="111" t="s">
        <v>9</v>
      </c>
      <c r="I6" s="107" t="s">
        <v>27</v>
      </c>
      <c r="J6" s="111" t="s">
        <v>9</v>
      </c>
      <c r="K6" s="46" t="str">
        <f ca="1">IF(OR(Applicant_Principals!$F16=Menus!$C$5,Applicant_Principals!$F16=Menus!$C$8),"N/A (Investor)",IF(Applicant_Principals!$J16=Menus!$D$9,"N/A (Natural Person)",IF(CELL("type",Applicant_Principals!$H16)="b","",Applicant_Principals!$D16&amp;". ("&amp;Applicant_Principals!$H16&amp;")")))</f>
        <v/>
      </c>
      <c r="L6" s="46" t="str">
        <f ca="1">IF(Applicant_Principals!$J43=Menus!$D$9,"N/A (Natural Person)",Applicant_Principals!$D43&amp;IF(CELL("type",Applicant_Principals!$H43)="b",""," ("&amp;Applicant_Principals!$H43&amp;")"))</f>
        <v/>
      </c>
      <c r="M6" s="46" t="str">
        <f ca="1">IF(Applicant_Principals!$J110=Menus!$F$3,"N/A (Natural Person)",Applicant_Principals!$D110&amp;IF(CELL("type",Applicant_Principals!$H110)="b",""," ("&amp;Applicant_Principals!$H110&amp;")"))</f>
        <v/>
      </c>
      <c r="N6" s="46" t="str">
        <f ca="1">IF(CELL("type",Developer_Principals!$H18)="b","",IF(Developer_Principals!$J18=$I$10,"N/A (Natural Person)",Developer_Principals!$D18&amp;". ("&amp;Developer_Principals!$H18&amp;")"))</f>
        <v/>
      </c>
      <c r="O6" s="46" t="str">
        <f ca="1">IF(CELL("type",Developer_Principals!$H118)="b","",IF(Developer_Principals!$J118=$I$10,"N/A (Natural Person)",Developer_Principals!$D118&amp;". ("&amp;Developer_Principals!$H118&amp;")"))</f>
        <v/>
      </c>
      <c r="P6" s="46" t="str">
        <f ca="1">IF(CELL("type",Developer_Principals!$H218)="b","",IF(Developer_Principals!$J218=$I$10,"N/A (Natural Person)",Developer_Principals!$D218&amp;". ("&amp;Developer_Principals!$H218&amp;")"))</f>
        <v/>
      </c>
      <c r="R6" s="52" t="s">
        <v>36</v>
      </c>
      <c r="S6" s="70" t="s">
        <v>92</v>
      </c>
    </row>
    <row r="7" spans="2:20" x14ac:dyDescent="0.25">
      <c r="B7" s="171" t="s">
        <v>230</v>
      </c>
      <c r="C7" s="111" t="s">
        <v>5</v>
      </c>
      <c r="D7" s="170" t="s">
        <v>230</v>
      </c>
      <c r="E7" s="112" t="s">
        <v>24</v>
      </c>
      <c r="H7" s="112" t="s">
        <v>24</v>
      </c>
      <c r="I7" s="168" t="s">
        <v>230</v>
      </c>
      <c r="J7" s="112" t="s">
        <v>24</v>
      </c>
      <c r="K7" s="46" t="str">
        <f ca="1">IF(OR(Applicant_Principals!$F17=Menus!$C$5,Applicant_Principals!$F17=Menus!$C$8),"N/A (Investor)",IF(Applicant_Principals!$J17=Menus!$D$9,"N/A (Natural Person)",IF(CELL("type",Applicant_Principals!$H17)="b","",Applicant_Principals!$D17&amp;". ("&amp;Applicant_Principals!$H17&amp;")")))</f>
        <v/>
      </c>
      <c r="L7" s="46" t="str">
        <f ca="1">IF(Applicant_Principals!$J44=Menus!$D$9,"N/A (Natural Person)",Applicant_Principals!$D44&amp;IF(CELL("type",Applicant_Principals!$H44)="b",""," ("&amp;Applicant_Principals!$H44&amp;")"))</f>
        <v/>
      </c>
      <c r="M7" s="46" t="str">
        <f ca="1">IF(Applicant_Principals!$J111=Menus!$F$3,"N/A (Natural Person)",Applicant_Principals!$D111&amp;IF(CELL("type",Applicant_Principals!$H111)="b",""," ("&amp;Applicant_Principals!$H111&amp;")"))</f>
        <v/>
      </c>
      <c r="N7" s="46" t="str">
        <f ca="1">IF(CELL("type",Developer_Principals!$H19)="b","",IF(Developer_Principals!$J19=$I$10,"N/A (Natural Person)",Developer_Principals!$D19&amp;". ("&amp;Developer_Principals!$H19&amp;")"))</f>
        <v/>
      </c>
      <c r="O7" s="46" t="str">
        <f ca="1">IF(CELL("type",Developer_Principals!$H119)="b","",IF(Developer_Principals!$J119=$I$10,"N/A (Natural Person)",Developer_Principals!$D119&amp;". ("&amp;Developer_Principals!$H119&amp;")"))</f>
        <v/>
      </c>
      <c r="P7" s="46" t="str">
        <f ca="1">IF(CELL("type",Developer_Principals!$H219)="b","",IF(Developer_Principals!$J219=$I$10,"N/A (Natural Person)",Developer_Principals!$D219&amp;". ("&amp;Developer_Principals!$H219&amp;")"))</f>
        <v/>
      </c>
      <c r="R7" s="52" t="s">
        <v>37</v>
      </c>
      <c r="S7" s="70" t="s">
        <v>254</v>
      </c>
    </row>
    <row r="8" spans="2:20" x14ac:dyDescent="0.25">
      <c r="B8" s="116"/>
      <c r="C8" s="164" t="s">
        <v>6</v>
      </c>
      <c r="D8" s="165" t="s">
        <v>14</v>
      </c>
      <c r="E8" s="111" t="s">
        <v>25</v>
      </c>
      <c r="F8" s="116"/>
      <c r="G8" s="150"/>
      <c r="H8" s="111" t="s">
        <v>25</v>
      </c>
      <c r="I8" s="166" t="s">
        <v>14</v>
      </c>
      <c r="J8" s="111" t="s">
        <v>25</v>
      </c>
      <c r="K8" s="46" t="str">
        <f ca="1">IF(OR(Applicant_Principals!$F18=Menus!$C$5,Applicant_Principals!$F18=Menus!$C$8),"N/A (Investor)",IF(Applicant_Principals!$J18=Menus!$D$9,"N/A (Natural Person)",IF(CELL("type",Applicant_Principals!$H18)="b","",Applicant_Principals!$D18&amp;". ("&amp;Applicant_Principals!$H18&amp;")")))</f>
        <v/>
      </c>
      <c r="L8" s="46" t="str">
        <f ca="1">IF(Applicant_Principals!$J45=Menus!$D$9,"N/A (Natural Person)",Applicant_Principals!$D45&amp;IF(CELL("type",Applicant_Principals!$H45)="b",""," ("&amp;Applicant_Principals!$H45&amp;")"))</f>
        <v/>
      </c>
      <c r="M8" s="46" t="str">
        <f ca="1">IF(Applicant_Principals!$J112=Menus!$F$3,"N/A (Natural Person)",Applicant_Principals!$D112&amp;IF(CELL("type",Applicant_Principals!$H112)="b",""," ("&amp;Applicant_Principals!$H112&amp;")"))</f>
        <v/>
      </c>
      <c r="N8" s="46" t="str">
        <f ca="1">IF(CELL("type",Developer_Principals!$H20)="b","",IF(Developer_Principals!$J20=$I$10,"N/A (Natural Person)",Developer_Principals!$D20&amp;". ("&amp;Developer_Principals!$H20&amp;")"))</f>
        <v/>
      </c>
      <c r="O8" s="46" t="str">
        <f ca="1">IF(CELL("type",Developer_Principals!$H120)="b","",IF(Developer_Principals!$J120=$I$10,"N/A (Natural Person)",Developer_Principals!$D120&amp;". ("&amp;Developer_Principals!$H120&amp;")"))</f>
        <v/>
      </c>
      <c r="P8" s="46" t="str">
        <f ca="1">IF(CELL("type",Developer_Principals!$H220)="b","",IF(Developer_Principals!$J220=$I$10,"N/A (Natural Person)",Developer_Principals!$D220&amp;". ("&amp;Developer_Principals!$H220&amp;")"))</f>
        <v/>
      </c>
      <c r="R8" s="52" t="s">
        <v>38</v>
      </c>
      <c r="S8" s="70" t="s">
        <v>17</v>
      </c>
    </row>
    <row r="9" spans="2:20" x14ac:dyDescent="0.25">
      <c r="C9" s="109" t="s">
        <v>268</v>
      </c>
      <c r="D9" s="49" t="s">
        <v>13</v>
      </c>
      <c r="E9" s="109" t="s">
        <v>268</v>
      </c>
      <c r="H9" s="109" t="s">
        <v>268</v>
      </c>
      <c r="I9" s="167" t="s">
        <v>225</v>
      </c>
      <c r="J9" s="109" t="s">
        <v>268</v>
      </c>
      <c r="K9" s="46" t="str">
        <f ca="1">IF(OR(Applicant_Principals!$F19=Menus!$C$5,Applicant_Principals!$F19=Menus!$C$8),"N/A (Investor)",IF(Applicant_Principals!$J19=Menus!$D$9,"N/A (Natural Person)",IF(CELL("type",Applicant_Principals!$H19)="b","",Applicant_Principals!$D19&amp;". ("&amp;Applicant_Principals!$H19&amp;")")))</f>
        <v/>
      </c>
      <c r="L9" s="46" t="str">
        <f ca="1">IF(Applicant_Principals!$J46=Menus!$D$9,"N/A (Natural Person)",Applicant_Principals!$D46&amp;IF(CELL("type",Applicant_Principals!$H46)="b",""," ("&amp;Applicant_Principals!$H46&amp;")"))</f>
        <v/>
      </c>
      <c r="M9" s="46" t="str">
        <f ca="1">IF(Applicant_Principals!$J113=Menus!$F$3,"N/A (Natural Person)",Applicant_Principals!$D113&amp;IF(CELL("type",Applicant_Principals!$H113)="b",""," ("&amp;Applicant_Principals!$H113&amp;")"))</f>
        <v/>
      </c>
      <c r="N9" s="46" t="str">
        <f ca="1">IF(CELL("type",Developer_Principals!$H21)="b","",IF(Developer_Principals!$J21=$I$10,"N/A (Natural Person)",Developer_Principals!$D21&amp;". ("&amp;Developer_Principals!$H21&amp;")"))</f>
        <v/>
      </c>
      <c r="O9" s="46" t="str">
        <f ca="1">IF(CELL("type",Developer_Principals!$H121)="b","",IF(Developer_Principals!$J121=$I$10,"N/A (Natural Person)",Developer_Principals!$D121&amp;". ("&amp;Developer_Principals!$H121&amp;")"))</f>
        <v/>
      </c>
      <c r="P9" s="46" t="str">
        <f ca="1">IF(CELL("type",Developer_Principals!$H221)="b","",IF(Developer_Principals!$J221=$I$10,"N/A (Natural Person)",Developer_Principals!$D221&amp;". ("&amp;Developer_Principals!$H221&amp;")"))</f>
        <v/>
      </c>
      <c r="R9" s="52" t="s">
        <v>39</v>
      </c>
      <c r="S9" s="70" t="s">
        <v>93</v>
      </c>
    </row>
    <row r="10" spans="2:20" x14ac:dyDescent="0.25">
      <c r="B10" s="116"/>
      <c r="C10" s="108" t="s">
        <v>271</v>
      </c>
      <c r="D10" s="116"/>
      <c r="E10" s="108" t="s">
        <v>271</v>
      </c>
      <c r="F10" s="116"/>
      <c r="G10" s="116"/>
      <c r="H10" s="108" t="s">
        <v>271</v>
      </c>
      <c r="I10" s="49" t="s">
        <v>13</v>
      </c>
      <c r="J10" s="108" t="s">
        <v>269</v>
      </c>
      <c r="K10" s="46" t="str">
        <f ca="1">IF(OR(Applicant_Principals!$F20=Menus!$C$5,Applicant_Principals!$F20=Menus!$C$8),"N/A (Investor)",IF(Applicant_Principals!$J20=Menus!$D$9,"N/A (Natural Person)",IF(CELL("type",Applicant_Principals!$H20)="b","",Applicant_Principals!$D20&amp;". ("&amp;Applicant_Principals!$H20&amp;")")))</f>
        <v/>
      </c>
      <c r="L10" s="46" t="str">
        <f ca="1">IF(Applicant_Principals!$J47=Menus!$D$9,"N/A (Natural Person)",Applicant_Principals!$D47&amp;IF(CELL("type",Applicant_Principals!$H47)="b",""," ("&amp;Applicant_Principals!$H47&amp;")"))</f>
        <v/>
      </c>
      <c r="M10" s="46" t="str">
        <f ca="1">IF(Applicant_Principals!$J114=Menus!$F$3,"N/A (Natural Person)",Applicant_Principals!$D114&amp;IF(CELL("type",Applicant_Principals!$H114)="b",""," ("&amp;Applicant_Principals!$H114&amp;")"))</f>
        <v/>
      </c>
      <c r="N10" s="46" t="str">
        <f ca="1">IF(CELL("type",Developer_Principals!$H22)="b","",IF(Developer_Principals!$J22=$I$10,"N/A (Natural Person)",Developer_Principals!$D22&amp;". ("&amp;Developer_Principals!$H22&amp;")"))</f>
        <v/>
      </c>
      <c r="O10" s="46" t="str">
        <f ca="1">IF(CELL("type",Developer_Principals!$H122)="b","",IF(Developer_Principals!$J122=$I$10,"N/A (Natural Person)",Developer_Principals!$D122&amp;". ("&amp;Developer_Principals!$H122&amp;")"))</f>
        <v/>
      </c>
      <c r="P10" s="46" t="str">
        <f ca="1">IF(CELL("type",Developer_Principals!$H222)="b","",IF(Developer_Principals!$J222=$I$10,"N/A (Natural Person)",Developer_Principals!$D222&amp;". ("&amp;Developer_Principals!$H222&amp;")"))</f>
        <v/>
      </c>
      <c r="R10" s="52" t="s">
        <v>40</v>
      </c>
      <c r="S10" s="70" t="s">
        <v>94</v>
      </c>
    </row>
    <row r="11" spans="2:20" x14ac:dyDescent="0.25">
      <c r="C11" s="109" t="s">
        <v>270</v>
      </c>
      <c r="E11" s="109" t="s">
        <v>270</v>
      </c>
      <c r="H11" s="109" t="s">
        <v>270</v>
      </c>
      <c r="J11" s="109" t="s">
        <v>270</v>
      </c>
      <c r="K11" s="46" t="str">
        <f ca="1">IF(OR(Applicant_Principals!$F21=Menus!$C$5,Applicant_Principals!$F21=Menus!$C$8),"N/A (Investor)",IF(Applicant_Principals!$J21=Menus!$D$9,"N/A (Natural Person)",IF(CELL("type",Applicant_Principals!$H21)="b","",Applicant_Principals!$D21&amp;". ("&amp;Applicant_Principals!$H21&amp;")")))</f>
        <v/>
      </c>
      <c r="L11" s="46" t="str">
        <f ca="1">IF(Applicant_Principals!$J48=Menus!$D$9,"N/A (Natural Person)",Applicant_Principals!$D48&amp;IF(CELL("type",Applicant_Principals!$H48)="b",""," ("&amp;Applicant_Principals!$H48&amp;")"))</f>
        <v/>
      </c>
      <c r="M11" s="46" t="str">
        <f ca="1">IF(Applicant_Principals!$J115=Menus!$F$3,"N/A (Natural Person)",Applicant_Principals!$D115&amp;IF(CELL("type",Applicant_Principals!$H115)="b",""," ("&amp;Applicant_Principals!$H115&amp;")"))</f>
        <v/>
      </c>
      <c r="N11" s="46" t="str">
        <f ca="1">IF(CELL("type",Developer_Principals!$H23)="b","",IF(Developer_Principals!$J23=$I$10,"N/A (Natural Person)",Developer_Principals!$D23&amp;". ("&amp;Developer_Principals!$H23&amp;")"))</f>
        <v/>
      </c>
      <c r="O11" s="46" t="str">
        <f ca="1">IF(CELL("type",Developer_Principals!$H123)="b","",IF(Developer_Principals!$J123=$I$10,"N/A (Natural Person)",Developer_Principals!$D123&amp;". ("&amp;Developer_Principals!$H123&amp;")"))</f>
        <v/>
      </c>
      <c r="P11" s="46" t="str">
        <f ca="1">IF(CELL("type",Developer_Principals!$H223)="b","",IF(Developer_Principals!$J223=$I$10,"N/A (Natural Person)",Developer_Principals!$D223&amp;". ("&amp;Developer_Principals!$H223&amp;")"))</f>
        <v/>
      </c>
      <c r="R11" s="52" t="s">
        <v>41</v>
      </c>
      <c r="S11" s="70" t="s">
        <v>236</v>
      </c>
    </row>
    <row r="12" spans="2:20" x14ac:dyDescent="0.25">
      <c r="B12" s="116"/>
      <c r="C12" s="172" t="s">
        <v>231</v>
      </c>
      <c r="D12" s="116"/>
      <c r="E12" s="169" t="s">
        <v>231</v>
      </c>
      <c r="F12" s="116"/>
      <c r="G12" s="116"/>
      <c r="H12" s="169" t="s">
        <v>231</v>
      </c>
      <c r="I12" s="116"/>
      <c r="J12" s="169" t="s">
        <v>231</v>
      </c>
      <c r="K12" s="46" t="str">
        <f ca="1">IF(OR(Applicant_Principals!$F22=Menus!$C$5,Applicant_Principals!$F22=Menus!$C$8),"N/A (Investor)",IF(Applicant_Principals!$J22=Menus!$D$9,"N/A (Natural Person)",IF(CELL("type",Applicant_Principals!$H22)="b","",Applicant_Principals!$D22&amp;". ("&amp;Applicant_Principals!$H22&amp;")")))</f>
        <v/>
      </c>
      <c r="L12" s="46" t="str">
        <f ca="1">IF(Applicant_Principals!$J49=Menus!$D$9,"N/A (Natural Person)",Applicant_Principals!$D49&amp;IF(CELL("type",Applicant_Principals!$H49)="b",""," ("&amp;Applicant_Principals!$H49&amp;")"))</f>
        <v/>
      </c>
      <c r="M12" s="46" t="str">
        <f ca="1">IF(Applicant_Principals!$J116=Menus!$F$3,"N/A (Natural Person)",Applicant_Principals!$D116&amp;IF(CELL("type",Applicant_Principals!$H116)="b",""," ("&amp;Applicant_Principals!$H116&amp;")"))</f>
        <v/>
      </c>
      <c r="N12" s="46" t="str">
        <f ca="1">IF(CELL("type",Developer_Principals!$H24)="b","",IF(Developer_Principals!$J24=$I$10,"N/A (Natural Person)",Developer_Principals!$D24&amp;". ("&amp;Developer_Principals!$H24&amp;")"))</f>
        <v/>
      </c>
      <c r="O12" s="46" t="str">
        <f ca="1">IF(CELL("type",Developer_Principals!$H124)="b","",IF(Developer_Principals!$J124=$I$10,"N/A (Natural Person)",Developer_Principals!$D124&amp;". ("&amp;Developer_Principals!$H124&amp;")"))</f>
        <v/>
      </c>
      <c r="P12" s="46" t="str">
        <f ca="1">IF(CELL("type",Developer_Principals!$H224)="b","",IF(Developer_Principals!$J224=$I$10,"N/A (Natural Person)",Developer_Principals!$D224&amp;". ("&amp;Developer_Principals!$H224&amp;")"))</f>
        <v/>
      </c>
      <c r="R12" s="52" t="s">
        <v>42</v>
      </c>
      <c r="S12" s="70" t="s">
        <v>235</v>
      </c>
    </row>
    <row r="13" spans="2:20" x14ac:dyDescent="0.25">
      <c r="E13" s="114" t="s">
        <v>10</v>
      </c>
      <c r="H13" s="49" t="s">
        <v>13</v>
      </c>
      <c r="J13" s="114" t="s">
        <v>10</v>
      </c>
      <c r="K13" s="46" t="str">
        <f ca="1">IF(OR(Applicant_Principals!$F23=Menus!$C$5,Applicant_Principals!$F23=Menus!$C$8),"N/A (Investor)",IF(Applicant_Principals!$J23=Menus!$D$9,"N/A (Natural Person)",IF(CELL("type",Applicant_Principals!$H23)="b","",Applicant_Principals!$D23&amp;". ("&amp;Applicant_Principals!$H23&amp;")")))</f>
        <v/>
      </c>
      <c r="L13" s="46" t="str">
        <f ca="1">IF(Applicant_Principals!$J50=Menus!$D$9,"N/A (Natural Person)",Applicant_Principals!$D50&amp;IF(CELL("type",Applicant_Principals!$H50)="b",""," ("&amp;Applicant_Principals!$H50&amp;")"))</f>
        <v/>
      </c>
      <c r="M13" s="46" t="str">
        <f ca="1">IF(Applicant_Principals!$J117=Menus!$F$3,"N/A (Natural Person)",Applicant_Principals!$D117&amp;IF(CELL("type",Applicant_Principals!$H117)="b",""," ("&amp;Applicant_Principals!$H117&amp;")"))</f>
        <v/>
      </c>
      <c r="N13" s="46" t="str">
        <f ca="1">IF(CELL("type",Developer_Principals!$H25)="b","",IF(Developer_Principals!$J25=$I$10,"N/A (Natural Person)",Developer_Principals!$D25&amp;". ("&amp;Developer_Principals!$H25&amp;")"))</f>
        <v/>
      </c>
      <c r="O13" s="46" t="str">
        <f ca="1">IF(CELL("type",Developer_Principals!$H125)="b","",IF(Developer_Principals!$J125=$I$10,"N/A (Natural Person)",Developer_Principals!$D125&amp;". ("&amp;Developer_Principals!$H125&amp;")"))</f>
        <v/>
      </c>
      <c r="P13" s="46" t="str">
        <f ca="1">IF(CELL("type",Developer_Principals!$H225)="b","",IF(Developer_Principals!$J225=$I$10,"N/A (Natural Person)",Developer_Principals!$D225&amp;". ("&amp;Developer_Principals!$H225&amp;")"))</f>
        <v/>
      </c>
      <c r="R13" s="52" t="s">
        <v>43</v>
      </c>
      <c r="S13" s="154" t="s">
        <v>137</v>
      </c>
    </row>
    <row r="14" spans="2:20" x14ac:dyDescent="0.25">
      <c r="B14" s="116"/>
      <c r="C14" s="116"/>
      <c r="D14" s="116"/>
      <c r="E14" s="115" t="s">
        <v>11</v>
      </c>
      <c r="F14" s="116"/>
      <c r="G14" s="116"/>
      <c r="H14" s="116"/>
      <c r="I14" s="116"/>
      <c r="J14" s="115" t="s">
        <v>267</v>
      </c>
      <c r="K14" s="46" t="str">
        <f ca="1">IF(OR(Applicant_Principals!$F24=Menus!$C$5,Applicant_Principals!$F24=Menus!$C$8),"N/A (Investor)",IF(Applicant_Principals!$J24=Menus!$D$9,"N/A (Natural Person)",IF(CELL("type",Applicant_Principals!$H24)="b","",Applicant_Principals!$D24&amp;". ("&amp;Applicant_Principals!$H24&amp;")")))</f>
        <v/>
      </c>
      <c r="L14" s="46" t="str">
        <f ca="1">IF(Applicant_Principals!$J51=Menus!$D$9,"N/A (Natural Person)",Applicant_Principals!$D51&amp;IF(CELL("type",Applicant_Principals!$H51)="b",""," ("&amp;Applicant_Principals!$H51&amp;")"))</f>
        <v/>
      </c>
      <c r="M14" s="46" t="str">
        <f ca="1">IF(Applicant_Principals!$J118=Menus!$F$3,"N/A (Natural Person)",Applicant_Principals!$D118&amp;IF(CELL("type",Applicant_Principals!$H118)="b",""," ("&amp;Applicant_Principals!$H118&amp;")"))</f>
        <v/>
      </c>
      <c r="N14" s="46" t="str">
        <f ca="1">IF(CELL("type",Developer_Principals!$H26)="b","",IF(Developer_Principals!$J26=$I$10,"N/A (Natural Person)",Developer_Principals!$D26&amp;". ("&amp;Developer_Principals!$H26&amp;")"))</f>
        <v/>
      </c>
      <c r="O14" s="46" t="str">
        <f ca="1">IF(CELL("type",Developer_Principals!$H126)="b","",IF(Developer_Principals!$J126=$I$10,"N/A (Natural Person)",Developer_Principals!$D126&amp;". ("&amp;Developer_Principals!$H126&amp;")"))</f>
        <v/>
      </c>
      <c r="P14" s="46" t="str">
        <f ca="1">IF(CELL("type",Developer_Principals!$H226)="b","",IF(Developer_Principals!$J226=$I$10,"N/A (Natural Person)",Developer_Principals!$D226&amp;". ("&amp;Developer_Principals!$H226&amp;")"))</f>
        <v/>
      </c>
      <c r="R14" s="52" t="s">
        <v>44</v>
      </c>
      <c r="S14" s="161" t="s">
        <v>26</v>
      </c>
    </row>
    <row r="15" spans="2:20" x14ac:dyDescent="0.25">
      <c r="K15" s="46" t="str">
        <f ca="1">IF(OR(Applicant_Principals!$F25=Menus!$C$5,Applicant_Principals!$F25=Menus!$C$8),"N/A (Investor)",IF(Applicant_Principals!$J25=Menus!$D$9,"N/A (Natural Person)",IF(CELL("type",Applicant_Principals!$H25)="b","",Applicant_Principals!$D25&amp;". ("&amp;Applicant_Principals!$H25&amp;")")))</f>
        <v/>
      </c>
      <c r="L15" s="46" t="str">
        <f ca="1">IF(Applicant_Principals!$J52=Menus!$D$9,"N/A (Natural Person)",Applicant_Principals!$D52&amp;IF(CELL("type",Applicant_Principals!$H52)="b",""," ("&amp;Applicant_Principals!$H52&amp;")"))</f>
        <v/>
      </c>
      <c r="M15" s="46" t="str">
        <f ca="1">IF(Applicant_Principals!$J119=Menus!$F$3,"N/A (Natural Person)",Applicant_Principals!$D119&amp;IF(CELL("type",Applicant_Principals!$H119)="b",""," ("&amp;Applicant_Principals!$H119&amp;")"))</f>
        <v/>
      </c>
      <c r="N15" s="46" t="str">
        <f ca="1">IF(CELL("type",Developer_Principals!$H27)="b","",IF(Developer_Principals!$J27=$I$10,"N/A (Natural Person)",Developer_Principals!$D27&amp;". ("&amp;Developer_Principals!$H27&amp;")"))</f>
        <v/>
      </c>
      <c r="O15" s="46" t="str">
        <f ca="1">IF(CELL("type",Developer_Principals!$H127)="b","",IF(Developer_Principals!$J127=$I$10,"N/A (Natural Person)",Developer_Principals!$D127&amp;". ("&amp;Developer_Principals!$H127&amp;")"))</f>
        <v/>
      </c>
      <c r="P15" s="46" t="str">
        <f ca="1">IF(CELL("type",Developer_Principals!$H227)="b","",IF(Developer_Principals!$J227=$I$10,"N/A (Natural Person)",Developer_Principals!$D227&amp;". ("&amp;Developer_Principals!$H227&amp;")"))</f>
        <v/>
      </c>
      <c r="R15" s="52" t="s">
        <v>45</v>
      </c>
      <c r="S15" s="70" t="s">
        <v>98</v>
      </c>
    </row>
    <row r="16" spans="2:20" x14ac:dyDescent="0.25">
      <c r="K16" s="46" t="str">
        <f ca="1">IF(OR(Applicant_Principals!$F26=Menus!$C$5,Applicant_Principals!$F26=Menus!$C$8),"N/A (Investor)",IF(Applicant_Principals!$J26=Menus!$D$9,"N/A (Natural Person)",IF(CELL("type",Applicant_Principals!$H26)="b","",Applicant_Principals!$D26&amp;". ("&amp;Applicant_Principals!$H26&amp;")")))</f>
        <v/>
      </c>
      <c r="L16" s="46" t="str">
        <f ca="1">IF(Applicant_Principals!$J53=Menus!$D$9,"N/A (Natural Person)",Applicant_Principals!$D53&amp;IF(CELL("type",Applicant_Principals!$H53)="b",""," ("&amp;Applicant_Principals!$H53&amp;")"))</f>
        <v/>
      </c>
      <c r="M16" s="46" t="str">
        <f ca="1">IF(Applicant_Principals!$J120=Menus!$F$3,"N/A (Natural Person)",Applicant_Principals!$D120&amp;IF(CELL("type",Applicant_Principals!$H120)="b",""," ("&amp;Applicant_Principals!$H120&amp;")"))</f>
        <v/>
      </c>
      <c r="N16" s="46" t="str">
        <f ca="1">IF(CELL("type",Developer_Principals!$H28)="b","",IF(Developer_Principals!$J28=$I$10,"N/A (Natural Person)",Developer_Principals!$D28&amp;". ("&amp;Developer_Principals!$H28&amp;")"))</f>
        <v/>
      </c>
      <c r="O16" s="46" t="str">
        <f ca="1">IF(CELL("type",Developer_Principals!$H128)="b","",IF(Developer_Principals!$J128=$I$10,"N/A (Natural Person)",Developer_Principals!$D128&amp;". ("&amp;Developer_Principals!$H128&amp;")"))</f>
        <v/>
      </c>
      <c r="P16" s="46" t="str">
        <f ca="1">IF(CELL("type",Developer_Principals!$H228)="b","",IF(Developer_Principals!$J228=$I$10,"N/A (Natural Person)",Developer_Principals!$D228&amp;". ("&amp;Developer_Principals!$H228&amp;")"))</f>
        <v/>
      </c>
      <c r="R16" s="52" t="s">
        <v>46</v>
      </c>
      <c r="S16" t="s">
        <v>247</v>
      </c>
    </row>
    <row r="17" spans="11:19" x14ac:dyDescent="0.25">
      <c r="K17" s="46" t="str">
        <f ca="1">IF(OR(Applicant_Principals!$F27=Menus!$C$5,Applicant_Principals!$F27=Menus!$C$8),"N/A (Investor)",IF(Applicant_Principals!$J27=Menus!$D$9,"N/A (Natural Person)",IF(CELL("type",Applicant_Principals!$H27)="b","",Applicant_Principals!$D27&amp;". ("&amp;Applicant_Principals!$H27&amp;")")))</f>
        <v/>
      </c>
      <c r="L17" s="46" t="str">
        <f ca="1">IF(Applicant_Principals!$J54=Menus!$D$9,"N/A (Natural Person)",Applicant_Principals!$D54&amp;IF(CELL("type",Applicant_Principals!$H54)="b",""," ("&amp;Applicant_Principals!$H54&amp;")"))</f>
        <v/>
      </c>
      <c r="M17" s="46" t="str">
        <f ca="1">IF(Applicant_Principals!$J121=Menus!$F$3,"N/A (Natural Person)",Applicant_Principals!$D121&amp;IF(CELL("type",Applicant_Principals!$H121)="b",""," ("&amp;Applicant_Principals!$H121&amp;")"))</f>
        <v/>
      </c>
      <c r="N17" s="46" t="str">
        <f ca="1">IF(CELL("type",Developer_Principals!$H29)="b","",IF(Developer_Principals!$J29=$I$10,"N/A (Natural Person)",Developer_Principals!$D29&amp;". ("&amp;Developer_Principals!$H29&amp;")"))</f>
        <v/>
      </c>
      <c r="O17" s="46" t="str">
        <f ca="1">IF(CELL("type",Developer_Principals!$H129)="b","",IF(Developer_Principals!$J129=$I$10,"N/A (Natural Person)",Developer_Principals!$D129&amp;". ("&amp;Developer_Principals!$H129&amp;")"))</f>
        <v/>
      </c>
      <c r="P17" s="46" t="str">
        <f ca="1">IF(CELL("type",Developer_Principals!$H229)="b","",IF(Developer_Principals!$J229=$I$10,"N/A (Natural Person)",Developer_Principals!$D229&amp;". ("&amp;Developer_Principals!$H229&amp;")"))</f>
        <v/>
      </c>
      <c r="R17" s="52" t="s">
        <v>47</v>
      </c>
      <c r="S17" s="135" t="s">
        <v>130</v>
      </c>
    </row>
    <row r="18" spans="11:19" x14ac:dyDescent="0.25">
      <c r="K18" s="46" t="str">
        <f ca="1">IF(OR(Applicant_Principals!$F28=Menus!$C$5,Applicant_Principals!$F28=Menus!$C$8),"N/A (Investor)",IF(Applicant_Principals!$J28=Menus!$D$9,"N/A (Natural Person)",IF(CELL("type",Applicant_Principals!$H28)="b","",Applicant_Principals!$D28&amp;". ("&amp;Applicant_Principals!$H28&amp;")")))</f>
        <v/>
      </c>
      <c r="L18" s="46" t="str">
        <f ca="1">IF(Applicant_Principals!$J55=Menus!$D$9,"N/A (Natural Person)",Applicant_Principals!$D55&amp;IF(CELL("type",Applicant_Principals!$H55)="b",""," ("&amp;Applicant_Principals!$H55&amp;")"))</f>
        <v/>
      </c>
      <c r="M18" s="46" t="str">
        <f ca="1">IF(Applicant_Principals!$J122=Menus!$F$3,"N/A (Natural Person)",Applicant_Principals!$D122&amp;IF(CELL("type",Applicant_Principals!$H122)="b",""," ("&amp;Applicant_Principals!$H122&amp;")"))</f>
        <v/>
      </c>
      <c r="N18" s="46" t="str">
        <f ca="1">IF(CELL("type",Developer_Principals!$H30)="b","",IF(Developer_Principals!$J30=$I$10,"N/A (Natural Person)",Developer_Principals!$D30&amp;". ("&amp;Developer_Principals!$H30&amp;")"))</f>
        <v/>
      </c>
      <c r="O18" s="46" t="str">
        <f ca="1">IF(CELL("type",Developer_Principals!$H130)="b","",IF(Developer_Principals!$J130=$I$10,"N/A (Natural Person)",Developer_Principals!$D130&amp;". ("&amp;Developer_Principals!$H130&amp;")"))</f>
        <v/>
      </c>
      <c r="P18" s="46" t="str">
        <f ca="1">IF(CELL("type",Developer_Principals!$H230)="b","",IF(Developer_Principals!$J230=$I$10,"N/A (Natural Person)",Developer_Principals!$D230&amp;". ("&amp;Developer_Principals!$H230&amp;")"))</f>
        <v/>
      </c>
      <c r="R18" s="52" t="s">
        <v>48</v>
      </c>
      <c r="S18" s="135" t="s">
        <v>232</v>
      </c>
    </row>
    <row r="19" spans="11:19" x14ac:dyDescent="0.25">
      <c r="K19" s="46" t="str">
        <f ca="1">IF(OR(Applicant_Principals!$F29=Menus!$C$5,Applicant_Principals!$F29=Menus!$C$8),"N/A (Investor)",IF(Applicant_Principals!$J29=Menus!$D$9,"N/A (Natural Person)",IF(CELL("type",Applicant_Principals!$H29)="b","",Applicant_Principals!$D29&amp;". ("&amp;Applicant_Principals!$H29&amp;")")))</f>
        <v/>
      </c>
      <c r="L19" s="46" t="str">
        <f ca="1">IF(Applicant_Principals!$J56=Menus!$D$9,"N/A (Natural Person)",Applicant_Principals!$D56&amp;IF(CELL("type",Applicant_Principals!$H56)="b",""," ("&amp;Applicant_Principals!$H56&amp;")"))</f>
        <v/>
      </c>
      <c r="M19" s="46" t="str">
        <f ca="1">IF(Applicant_Principals!$J123=Menus!$F$3,"N/A (Natural Person)",Applicant_Principals!$D123&amp;IF(CELL("type",Applicant_Principals!$H123)="b",""," ("&amp;Applicant_Principals!$H123&amp;")"))</f>
        <v/>
      </c>
      <c r="N19" s="46" t="str">
        <f ca="1">IF(CELL("type",Developer_Principals!$H31)="b","",IF(Developer_Principals!$J31=$I$10,"N/A (Natural Person)",Developer_Principals!$D31&amp;". ("&amp;Developer_Principals!$H31&amp;")"))</f>
        <v/>
      </c>
      <c r="O19" s="46" t="str">
        <f ca="1">IF(CELL("type",Developer_Principals!$H131)="b","",IF(Developer_Principals!$J131=$I$10,"N/A (Natural Person)",Developer_Principals!$D131&amp;". ("&amp;Developer_Principals!$H131&amp;")"))</f>
        <v/>
      </c>
      <c r="P19" s="46" t="str">
        <f ca="1">IF(CELL("type",Developer_Principals!$H231)="b","",IF(Developer_Principals!$J231=$I$10,"N/A (Natural Person)",Developer_Principals!$D231&amp;". ("&amp;Developer_Principals!$H231&amp;")"))</f>
        <v/>
      </c>
      <c r="R19" s="52" t="s">
        <v>49</v>
      </c>
      <c r="S19" s="135" t="s">
        <v>233</v>
      </c>
    </row>
    <row r="20" spans="11:19" x14ac:dyDescent="0.25">
      <c r="K20" s="46" t="str">
        <f ca="1">IF(OR(Applicant_Principals!$F30=Menus!$C$5,Applicant_Principals!$F30=Menus!$C$8),"N/A (Investor)",IF(Applicant_Principals!$J30=Menus!$D$9,"N/A (Natural Person)",IF(CELL("type",Applicant_Principals!$H30)="b","",Applicant_Principals!$D30&amp;". ("&amp;Applicant_Principals!$H30&amp;")")))</f>
        <v/>
      </c>
      <c r="L20" s="46" t="str">
        <f ca="1">IF(Applicant_Principals!$J57=Menus!$D$9,"N/A (Natural Person)",Applicant_Principals!$D57&amp;IF(CELL("type",Applicant_Principals!$H57)="b",""," ("&amp;Applicant_Principals!$H57&amp;")"))</f>
        <v/>
      </c>
      <c r="M20" s="46" t="str">
        <f ca="1">IF(Applicant_Principals!$J124=Menus!$F$3,"N/A (Natural Person)",Applicant_Principals!$D124&amp;IF(CELL("type",Applicant_Principals!$H124)="b",""," ("&amp;Applicant_Principals!$H124&amp;")"))</f>
        <v/>
      </c>
      <c r="N20" s="46" t="str">
        <f ca="1">IF(CELL("type",Developer_Principals!$H32)="b","",IF(Developer_Principals!$J32=$I$10,"N/A (Natural Person)",Developer_Principals!$D32&amp;". ("&amp;Developer_Principals!$H32&amp;")"))</f>
        <v/>
      </c>
      <c r="O20" s="46" t="str">
        <f ca="1">IF(CELL("type",Developer_Principals!$H132)="b","",IF(Developer_Principals!$J132=$I$10,"N/A (Natural Person)",Developer_Principals!$D132&amp;". ("&amp;Developer_Principals!$H132&amp;")"))</f>
        <v/>
      </c>
      <c r="P20" s="46" t="str">
        <f ca="1">IF(CELL("type",Developer_Principals!$H232)="b","",IF(Developer_Principals!$J232=$I$10,"N/A (Natural Person)",Developer_Principals!$D232&amp;". ("&amp;Developer_Principals!$H232&amp;")"))</f>
        <v/>
      </c>
      <c r="R20" s="52" t="s">
        <v>50</v>
      </c>
      <c r="S20" s="135" t="s">
        <v>253</v>
      </c>
    </row>
    <row r="21" spans="11:19" x14ac:dyDescent="0.25">
      <c r="K21" s="46" t="str">
        <f ca="1">IF(OR(Applicant_Principals!$F31=Menus!$C$5,Applicant_Principals!$F31=Menus!$C$8),"N/A (Investor)",IF(Applicant_Principals!$J31=Menus!$D$9,"N/A (Natural Person)",IF(CELL("type",Applicant_Principals!$H31)="b","",Applicant_Principals!$D31&amp;". ("&amp;Applicant_Principals!$H31&amp;")")))</f>
        <v/>
      </c>
      <c r="L21" s="46" t="str">
        <f ca="1">IF(Applicant_Principals!$J58=Menus!$D$9,"N/A (Natural Person)",Applicant_Principals!$D58&amp;IF(CELL("type",Applicant_Principals!$H58)="b",""," ("&amp;Applicant_Principals!$H58&amp;")"))</f>
        <v/>
      </c>
      <c r="M21" s="46" t="str">
        <f ca="1">IF(Applicant_Principals!$J125=Menus!$F$3,"N/A (Natural Person)",Applicant_Principals!$D125&amp;IF(CELL("type",Applicant_Principals!$H125)="b",""," ("&amp;Applicant_Principals!$H125&amp;")"))</f>
        <v/>
      </c>
      <c r="N21" s="46" t="str">
        <f ca="1">IF(CELL("type",Developer_Principals!$H33)="b","",IF(Developer_Principals!$J33=$I$10,"N/A (Natural Person)",Developer_Principals!$D33&amp;". ("&amp;Developer_Principals!$H33&amp;")"))</f>
        <v/>
      </c>
      <c r="O21" s="46" t="str">
        <f ca="1">IF(CELL("type",Developer_Principals!$H133)="b","",IF(Developer_Principals!$J133=$I$10,"N/A (Natural Person)",Developer_Principals!$D133&amp;". ("&amp;Developer_Principals!$H133&amp;")"))</f>
        <v/>
      </c>
      <c r="P21" s="46" t="str">
        <f ca="1">IF(CELL("type",Developer_Principals!$H233)="b","",IF(Developer_Principals!$J233=$I$10,"N/A (Natural Person)",Developer_Principals!$D233&amp;". ("&amp;Developer_Principals!$H233&amp;")"))</f>
        <v/>
      </c>
      <c r="R21" s="52" t="s">
        <v>51</v>
      </c>
      <c r="S21" s="135" t="s">
        <v>131</v>
      </c>
    </row>
    <row r="22" spans="11:19" x14ac:dyDescent="0.25">
      <c r="K22" s="47" t="str">
        <f ca="1">IF(OR(Applicant_Principals!$F32=Menus!$C$5,Applicant_Principals!$F32=Menus!$C$8),"N/A (Investor)",IF(Applicant_Principals!$J32=Menus!$D$9,"N/A (Natural Person)",IF(CELL("type",Applicant_Principals!$H32)="b","",Applicant_Principals!$D32&amp;". ("&amp;Applicant_Principals!$H32&amp;")")))</f>
        <v/>
      </c>
      <c r="L22" s="46" t="str">
        <f ca="1">IF(Applicant_Principals!$J59=Menus!$D$9,"N/A (Natural Person)",Applicant_Principals!$D59&amp;IF(CELL("type",Applicant_Principals!$H59)="b",""," ("&amp;Applicant_Principals!$H59&amp;")"))</f>
        <v/>
      </c>
      <c r="M22" s="46" t="str">
        <f ca="1">IF(Applicant_Principals!$J126=Menus!$F$3,"N/A (Natural Person)",Applicant_Principals!$D126&amp;IF(CELL("type",Applicant_Principals!$H126)="b",""," ("&amp;Applicant_Principals!$H126&amp;")"))</f>
        <v/>
      </c>
      <c r="N22" s="47" t="str">
        <f ca="1">IF(CELL("type",Developer_Principals!$H34)="b","",IF(Developer_Principals!$J34=$I$10,"N/A (Natural Person)",Developer_Principals!$D34&amp;". ("&amp;Developer_Principals!$H34&amp;")"))</f>
        <v/>
      </c>
      <c r="O22" s="47" t="str">
        <f ca="1">IF(CELL("type",Developer_Principals!$H134)="b","",IF(Developer_Principals!$J134=$I$10,"N/A (Natural Person)",Developer_Principals!$D134&amp;". ("&amp;Developer_Principals!$H134&amp;")"))</f>
        <v/>
      </c>
      <c r="P22" s="47" t="str">
        <f ca="1">IF(CELL("type",Developer_Principals!$H234)="b","",IF(Developer_Principals!$J234=$I$10,"N/A (Natural Person)",Developer_Principals!$D234&amp;". ("&amp;Developer_Principals!$H234&amp;")"))</f>
        <v/>
      </c>
      <c r="R22" s="52" t="s">
        <v>52</v>
      </c>
      <c r="S22" s="135" t="s">
        <v>132</v>
      </c>
    </row>
    <row r="23" spans="11:19" x14ac:dyDescent="0.25">
      <c r="K23" s="1"/>
      <c r="L23" s="46" t="str">
        <f ca="1">IF(Applicant_Principals!$J60=Menus!$D$9,"N/A (Natural Person)",Applicant_Principals!$D60&amp;IF(CELL("type",Applicant_Principals!$H60)="b",""," ("&amp;Applicant_Principals!$H60&amp;")"))</f>
        <v/>
      </c>
      <c r="M23" s="46" t="str">
        <f ca="1">IF(Applicant_Principals!$J127=Menus!$F$3,"N/A (Natural Person)",Applicant_Principals!$D127&amp;IF(CELL("type",Applicant_Principals!$H127)="b",""," ("&amp;Applicant_Principals!$H127&amp;")"))</f>
        <v/>
      </c>
      <c r="R23" s="52" t="s">
        <v>53</v>
      </c>
      <c r="S23" s="135" t="s">
        <v>234</v>
      </c>
    </row>
    <row r="24" spans="11:19" ht="15" customHeight="1" x14ac:dyDescent="0.25">
      <c r="K24" s="1"/>
      <c r="L24" s="46" t="str">
        <f ca="1">IF(Applicant_Principals!$J61=Menus!$D$9,"N/A (Natural Person)",Applicant_Principals!$D61&amp;IF(CELL("type",Applicant_Principals!$H61)="b",""," ("&amp;Applicant_Principals!$H61&amp;")"))</f>
        <v/>
      </c>
      <c r="M24" s="46" t="str">
        <f ca="1">IF(Applicant_Principals!$J128=Menus!$F$3,"N/A (Natural Person)",Applicant_Principals!$D128&amp;IF(CELL("type",Applicant_Principals!$H128)="b",""," ("&amp;Applicant_Principals!$H128&amp;")"))</f>
        <v/>
      </c>
      <c r="N24" s="187" t="s">
        <v>273</v>
      </c>
      <c r="O24" s="188"/>
      <c r="P24" s="188"/>
      <c r="Q24" s="183"/>
      <c r="R24" s="52" t="s">
        <v>54</v>
      </c>
      <c r="S24" s="135" t="s">
        <v>133</v>
      </c>
    </row>
    <row r="25" spans="11:19" x14ac:dyDescent="0.25">
      <c r="L25" s="46" t="str">
        <f ca="1">IF(Applicant_Principals!$J62=Menus!$D$9,"N/A (Natural Person)",Applicant_Principals!$D62&amp;IF(CELL("type",Applicant_Principals!$H62)="b",""," ("&amp;Applicant_Principals!$H62&amp;")"))</f>
        <v/>
      </c>
      <c r="M25" s="46" t="str">
        <f ca="1">IF(Applicant_Principals!$J129=Menus!$F$3,"N/A (Natural Person)",Applicant_Principals!$D129&amp;IF(CELL("type",Applicant_Principals!$H129)="b",""," ("&amp;Applicant_Principals!$H129&amp;")"))</f>
        <v/>
      </c>
      <c r="N25" s="187"/>
      <c r="O25" s="188"/>
      <c r="P25" s="188"/>
      <c r="Q25" s="183"/>
      <c r="R25" s="52" t="s">
        <v>55</v>
      </c>
      <c r="S25" s="135" t="s">
        <v>134</v>
      </c>
    </row>
    <row r="26" spans="11:19" x14ac:dyDescent="0.25">
      <c r="L26" s="46" t="str">
        <f ca="1">IF(Applicant_Principals!$J63=Menus!$D$9,"N/A (Natural Person)",Applicant_Principals!$D63&amp;IF(CELL("type",Applicant_Principals!$H63)="b",""," ("&amp;Applicant_Principals!$H63&amp;")"))</f>
        <v/>
      </c>
      <c r="M26" s="46" t="str">
        <f ca="1">IF(Applicant_Principals!$J130=Menus!$F$3,"N/A (Natural Person)",Applicant_Principals!$D130&amp;IF(CELL("type",Applicant_Principals!$H130)="b",""," ("&amp;Applicant_Principals!$H130&amp;")"))</f>
        <v/>
      </c>
      <c r="N26" s="187"/>
      <c r="O26" s="188"/>
      <c r="P26" s="188"/>
      <c r="Q26" s="183"/>
      <c r="R26" s="52" t="s">
        <v>56</v>
      </c>
      <c r="S26" s="70" t="s">
        <v>97</v>
      </c>
    </row>
    <row r="27" spans="11:19" x14ac:dyDescent="0.25">
      <c r="L27" s="46" t="str">
        <f ca="1">IF(Applicant_Principals!$J64=Menus!$D$9,"N/A (Natural Person)",Applicant_Principals!$D64&amp;IF(CELL("type",Applicant_Principals!$H64)="b",""," ("&amp;Applicant_Principals!$H64&amp;")"))</f>
        <v/>
      </c>
      <c r="M27" s="46" t="str">
        <f ca="1">IF(Applicant_Principals!$J131=Menus!$F$3,"N/A (Natural Person)",Applicant_Principals!$D131&amp;IF(CELL("type",Applicant_Principals!$H131)="b",""," ("&amp;Applicant_Principals!$H131&amp;")"))</f>
        <v/>
      </c>
      <c r="N27" s="187"/>
      <c r="O27" s="188"/>
      <c r="P27" s="188"/>
      <c r="Q27" s="183"/>
      <c r="R27" s="52" t="s">
        <v>83</v>
      </c>
      <c r="S27" s="71" t="s">
        <v>86</v>
      </c>
    </row>
    <row r="28" spans="11:19" x14ac:dyDescent="0.25">
      <c r="L28" s="46" t="str">
        <f ca="1">IF(Applicant_Principals!$J65=Menus!$D$9,"N/A (Natural Person)",Applicant_Principals!$D65&amp;IF(CELL("type",Applicant_Principals!$H65)="b",""," ("&amp;Applicant_Principals!$H65&amp;")"))</f>
        <v/>
      </c>
      <c r="M28" s="46" t="str">
        <f ca="1">IF(Applicant_Principals!$J132=Menus!$F$3,"N/A (Natural Person)",Applicant_Principals!$D132&amp;IF(CELL("type",Applicant_Principals!$H132)="b",""," ("&amp;Applicant_Principals!$H132&amp;")"))</f>
        <v/>
      </c>
      <c r="N28" s="187"/>
      <c r="O28" s="188"/>
      <c r="P28" s="188"/>
      <c r="Q28" s="183"/>
      <c r="R28" s="52" t="s">
        <v>58</v>
      </c>
    </row>
    <row r="29" spans="11:19" x14ac:dyDescent="0.25">
      <c r="L29" s="46" t="str">
        <f ca="1">IF(Applicant_Principals!$J66=Menus!$D$9,"N/A (Natural Person)",Applicant_Principals!$D66&amp;IF(CELL("type",Applicant_Principals!$H66)="b",""," ("&amp;Applicant_Principals!$H66&amp;")"))</f>
        <v/>
      </c>
      <c r="M29" s="46" t="str">
        <f ca="1">IF(Applicant_Principals!$J133=Menus!$F$3,"N/A (Natural Person)",Applicant_Principals!$D133&amp;IF(CELL("type",Applicant_Principals!$H133)="b",""," ("&amp;Applicant_Principals!$H133&amp;")"))</f>
        <v/>
      </c>
      <c r="N29" s="187"/>
      <c r="O29" s="188"/>
      <c r="P29" s="188"/>
      <c r="Q29" s="183"/>
      <c r="R29" s="52" t="s">
        <v>59</v>
      </c>
    </row>
    <row r="30" spans="11:19" x14ac:dyDescent="0.25">
      <c r="L30" s="46" t="str">
        <f ca="1">IF(Applicant_Principals!$J67=Menus!$D$9,"N/A (Natural Person)",Applicant_Principals!$D67&amp;IF(CELL("type",Applicant_Principals!$H67)="b",""," ("&amp;Applicant_Principals!$H67&amp;")"))</f>
        <v/>
      </c>
      <c r="M30" s="46" t="str">
        <f ca="1">IF(Applicant_Principals!$J134=Menus!$F$3,"N/A (Natural Person)",Applicant_Principals!$D134&amp;IF(CELL("type",Applicant_Principals!$H134)="b",""," ("&amp;Applicant_Principals!$H134&amp;")"))</f>
        <v/>
      </c>
      <c r="N30" s="187"/>
      <c r="O30" s="188"/>
      <c r="P30" s="188"/>
      <c r="Q30" s="183"/>
      <c r="R30" s="52" t="s">
        <v>60</v>
      </c>
    </row>
    <row r="31" spans="11:19" x14ac:dyDescent="0.25">
      <c r="L31" s="46" t="str">
        <f ca="1">IF(Applicant_Principals!$J68=Menus!$D$9,"N/A (Natural Person)",Applicant_Principals!$D68&amp;IF(CELL("type",Applicant_Principals!$H68)="b",""," ("&amp;Applicant_Principals!$H68&amp;")"))</f>
        <v/>
      </c>
      <c r="M31" s="46" t="str">
        <f ca="1">IF(Applicant_Principals!$J135=Menus!$F$3,"N/A (Natural Person)",Applicant_Principals!$D135&amp;IF(CELL("type",Applicant_Principals!$H135)="b",""," ("&amp;Applicant_Principals!$H135&amp;")"))</f>
        <v/>
      </c>
      <c r="N31" s="181"/>
      <c r="O31" s="182"/>
      <c r="P31" s="182"/>
      <c r="Q31" s="183"/>
      <c r="R31" s="52" t="s">
        <v>61</v>
      </c>
    </row>
    <row r="32" spans="11:19" x14ac:dyDescent="0.25">
      <c r="L32" s="46" t="str">
        <f ca="1">IF(Applicant_Principals!$J69=Menus!$D$9,"N/A (Natural Person)",Applicant_Principals!$D69&amp;IF(CELL("type",Applicant_Principals!$H69)="b",""," ("&amp;Applicant_Principals!$H69&amp;")"))</f>
        <v/>
      </c>
      <c r="M32" s="46" t="str">
        <f ca="1">IF(Applicant_Principals!$J136=Menus!$F$3,"N/A (Natural Person)",Applicant_Principals!$D136&amp;IF(CELL("type",Applicant_Principals!$H136)="b",""," ("&amp;Applicant_Principals!$H136&amp;")"))</f>
        <v/>
      </c>
      <c r="N32" s="181"/>
      <c r="O32" s="182"/>
      <c r="P32" s="182"/>
      <c r="Q32" s="183"/>
      <c r="R32" s="52" t="s">
        <v>62</v>
      </c>
    </row>
    <row r="33" spans="12:18" x14ac:dyDescent="0.25">
      <c r="L33" s="46" t="str">
        <f ca="1">IF(Applicant_Principals!$J70=Menus!$D$9,"N/A (Natural Person)",Applicant_Principals!$D70&amp;IF(CELL("type",Applicant_Principals!$H70)="b",""," ("&amp;Applicant_Principals!$H70&amp;")"))</f>
        <v/>
      </c>
      <c r="M33" s="46" t="str">
        <f ca="1">IF(Applicant_Principals!$J137=Menus!$F$3,"N/A (Natural Person)",Applicant_Principals!$D137&amp;IF(CELL("type",Applicant_Principals!$H137)="b",""," ("&amp;Applicant_Principals!$H137&amp;")"))</f>
        <v/>
      </c>
      <c r="R33" s="52" t="s">
        <v>63</v>
      </c>
    </row>
    <row r="34" spans="12:18" x14ac:dyDescent="0.25">
      <c r="L34" s="46" t="str">
        <f ca="1">IF(Applicant_Principals!$J71=Menus!$D$9,"N/A (Natural Person)",Applicant_Principals!$D71&amp;IF(CELL("type",Applicant_Principals!$H71)="b",""," ("&amp;Applicant_Principals!$H71&amp;")"))</f>
        <v/>
      </c>
      <c r="M34" s="46" t="str">
        <f ca="1">IF(Applicant_Principals!$J138=Menus!$F$3,"N/A (Natural Person)",Applicant_Principals!$D138&amp;IF(CELL("type",Applicant_Principals!$H138)="b",""," ("&amp;Applicant_Principals!$H138&amp;")"))</f>
        <v/>
      </c>
      <c r="R34" s="52" t="s">
        <v>64</v>
      </c>
    </row>
    <row r="35" spans="12:18" x14ac:dyDescent="0.25">
      <c r="L35" s="46" t="str">
        <f ca="1">IF(Applicant_Principals!$J72=Menus!$D$9,"N/A (Natural Person)",Applicant_Principals!$D72&amp;IF(CELL("type",Applicant_Principals!$H72)="b",""," ("&amp;Applicant_Principals!$H72&amp;")"))</f>
        <v/>
      </c>
      <c r="M35" s="46" t="str">
        <f ca="1">IF(Applicant_Principals!$J139=Menus!$F$3,"N/A (Natural Person)",Applicant_Principals!$D139&amp;IF(CELL("type",Applicant_Principals!$H139)="b",""," ("&amp;Applicant_Principals!$H139&amp;")"))</f>
        <v/>
      </c>
      <c r="R35" s="52" t="s">
        <v>65</v>
      </c>
    </row>
    <row r="36" spans="12:18" x14ac:dyDescent="0.25">
      <c r="L36" s="46" t="str">
        <f ca="1">IF(Applicant_Principals!$J73=Menus!$D$9,"N/A (Natural Person)",Applicant_Principals!$D73&amp;IF(CELL("type",Applicant_Principals!$H73)="b",""," ("&amp;Applicant_Principals!$H73&amp;")"))</f>
        <v/>
      </c>
      <c r="M36" s="46" t="str">
        <f ca="1">IF(Applicant_Principals!$J140=Menus!$F$3,"N/A (Natural Person)",Applicant_Principals!$D140&amp;IF(CELL("type",Applicant_Principals!$H140)="b",""," ("&amp;Applicant_Principals!$H140&amp;")"))</f>
        <v/>
      </c>
      <c r="R36" s="52" t="s">
        <v>66</v>
      </c>
    </row>
    <row r="37" spans="12:18" x14ac:dyDescent="0.25">
      <c r="L37" s="46" t="str">
        <f ca="1">IF(Applicant_Principals!$J74=Menus!$D$9,"N/A (Natural Person)",Applicant_Principals!$D74&amp;IF(CELL("type",Applicant_Principals!$H74)="b",""," ("&amp;Applicant_Principals!$H74&amp;")"))</f>
        <v/>
      </c>
      <c r="M37" s="46" t="str">
        <f ca="1">IF(Applicant_Principals!$J141=Menus!$F$3,"N/A (Natural Person)",Applicant_Principals!$D141&amp;IF(CELL("type",Applicant_Principals!$H141)="b",""," ("&amp;Applicant_Principals!$H141&amp;")"))</f>
        <v/>
      </c>
      <c r="R37" s="52" t="s">
        <v>67</v>
      </c>
    </row>
    <row r="38" spans="12:18" x14ac:dyDescent="0.25">
      <c r="L38" s="46" t="str">
        <f ca="1">IF(Applicant_Principals!$J75=Menus!$D$9,"N/A (Natural Person)",Applicant_Principals!$D75&amp;IF(CELL("type",Applicant_Principals!$H75)="b",""," ("&amp;Applicant_Principals!$H75&amp;")"))</f>
        <v/>
      </c>
      <c r="M38" s="46" t="str">
        <f ca="1">IF(Applicant_Principals!$J142=Menus!$F$3,"N/A (Natural Person)",Applicant_Principals!$D142&amp;IF(CELL("type",Applicant_Principals!$H142)="b",""," ("&amp;Applicant_Principals!$H142&amp;")"))</f>
        <v/>
      </c>
      <c r="R38" s="52" t="s">
        <v>68</v>
      </c>
    </row>
    <row r="39" spans="12:18" x14ac:dyDescent="0.25">
      <c r="L39" s="46" t="str">
        <f ca="1">IF(Applicant_Principals!$J76=Menus!$D$9,"N/A (Natural Person)",Applicant_Principals!$D76&amp;IF(CELL("type",Applicant_Principals!$H76)="b",""," ("&amp;Applicant_Principals!$H76&amp;")"))</f>
        <v/>
      </c>
      <c r="M39" s="46" t="str">
        <f ca="1">IF(Applicant_Principals!$J143=Menus!$F$3,"N/A (Natural Person)",Applicant_Principals!$D143&amp;IF(CELL("type",Applicant_Principals!$H143)="b",""," ("&amp;Applicant_Principals!$H143&amp;")"))</f>
        <v/>
      </c>
      <c r="R39" s="52" t="s">
        <v>69</v>
      </c>
    </row>
    <row r="40" spans="12:18" x14ac:dyDescent="0.25">
      <c r="L40" s="46" t="str">
        <f ca="1">IF(Applicant_Principals!$J77=Menus!$D$9,"N/A (Natural Person)",Applicant_Principals!$D77&amp;IF(CELL("type",Applicant_Principals!$H77)="b",""," ("&amp;Applicant_Principals!$H77&amp;")"))</f>
        <v/>
      </c>
      <c r="M40" s="46" t="str">
        <f ca="1">IF(Applicant_Principals!$J144=Menus!$F$3,"N/A (Natural Person)",Applicant_Principals!$D144&amp;IF(CELL("type",Applicant_Principals!$H144)="b",""," ("&amp;Applicant_Principals!$H144&amp;")"))</f>
        <v/>
      </c>
      <c r="R40" s="52" t="s">
        <v>70</v>
      </c>
    </row>
    <row r="41" spans="12:18" x14ac:dyDescent="0.25">
      <c r="L41" s="46" t="str">
        <f ca="1">IF(Applicant_Principals!$J78=Menus!$D$9,"N/A (Natural Person)",Applicant_Principals!$D78&amp;IF(CELL("type",Applicant_Principals!$H78)="b",""," ("&amp;Applicant_Principals!$H78&amp;")"))</f>
        <v/>
      </c>
      <c r="M41" s="46" t="str">
        <f ca="1">IF(Applicant_Principals!$J145=Menus!$F$3,"N/A (Natural Person)",Applicant_Principals!$D145&amp;IF(CELL("type",Applicant_Principals!$H145)="b",""," ("&amp;Applicant_Principals!$H145&amp;")"))</f>
        <v/>
      </c>
      <c r="R41" s="52" t="s">
        <v>71</v>
      </c>
    </row>
    <row r="42" spans="12:18" x14ac:dyDescent="0.25">
      <c r="L42" s="46" t="str">
        <f ca="1">IF(Applicant_Principals!$J79=Menus!$D$9,"N/A (Natural Person)",Applicant_Principals!$D79&amp;IF(CELL("type",Applicant_Principals!$H79)="b",""," ("&amp;Applicant_Principals!$H79&amp;")"))</f>
        <v/>
      </c>
      <c r="M42" s="46" t="str">
        <f ca="1">IF(Applicant_Principals!$J146=Menus!$F$3,"N/A (Natural Person)",Applicant_Principals!$D146&amp;IF(CELL("type",Applicant_Principals!$H146)="b",""," ("&amp;Applicant_Principals!$H146&amp;")"))</f>
        <v/>
      </c>
      <c r="R42" s="52" t="s">
        <v>72</v>
      </c>
    </row>
    <row r="43" spans="12:18" x14ac:dyDescent="0.25">
      <c r="L43" s="46" t="str">
        <f ca="1">IF(Applicant_Principals!$J80=Menus!$D$9,"N/A (Natural Person)",Applicant_Principals!$D80&amp;IF(CELL("type",Applicant_Principals!$H80)="b",""," ("&amp;Applicant_Principals!$H80&amp;")"))</f>
        <v/>
      </c>
      <c r="M43" s="46" t="str">
        <f ca="1">IF(Applicant_Principals!$J147=Menus!$F$3,"N/A (Natural Person)",Applicant_Principals!$D147&amp;IF(CELL("type",Applicant_Principals!$H147)="b",""," ("&amp;Applicant_Principals!$H147&amp;")"))</f>
        <v/>
      </c>
      <c r="R43" s="52" t="s">
        <v>73</v>
      </c>
    </row>
    <row r="44" spans="12:18" x14ac:dyDescent="0.25">
      <c r="L44" s="46" t="str">
        <f ca="1">IF(Applicant_Principals!$J81=Menus!$D$9,"N/A (Natural Person)",Applicant_Principals!$D81&amp;IF(CELL("type",Applicant_Principals!$H81)="b",""," ("&amp;Applicant_Principals!$H81&amp;")"))</f>
        <v/>
      </c>
      <c r="M44" s="46" t="str">
        <f ca="1">IF(Applicant_Principals!$J148=Menus!$F$3,"N/A (Natural Person)",Applicant_Principals!$D148&amp;IF(CELL("type",Applicant_Principals!$H148)="b",""," ("&amp;Applicant_Principals!$H148&amp;")"))</f>
        <v/>
      </c>
      <c r="R44" s="52" t="s">
        <v>74</v>
      </c>
    </row>
    <row r="45" spans="12:18" x14ac:dyDescent="0.25">
      <c r="L45" s="46" t="str">
        <f ca="1">IF(Applicant_Principals!$J82=Menus!$D$9,"N/A (Natural Person)",Applicant_Principals!$D82&amp;IF(CELL("type",Applicant_Principals!$H82)="b",""," ("&amp;Applicant_Principals!$H82&amp;")"))</f>
        <v/>
      </c>
      <c r="M45" s="46" t="str">
        <f ca="1">IF(Applicant_Principals!$J149=Menus!$F$3,"N/A (Natural Person)",Applicant_Principals!$D149&amp;IF(CELL("type",Applicant_Principals!$H149)="b",""," ("&amp;Applicant_Principals!$H149&amp;")"))</f>
        <v/>
      </c>
      <c r="R45" s="52" t="s">
        <v>75</v>
      </c>
    </row>
    <row r="46" spans="12:18" x14ac:dyDescent="0.25">
      <c r="L46" s="46" t="str">
        <f ca="1">IF(Applicant_Principals!$J83=Menus!$D$9,"N/A (Natural Person)",Applicant_Principals!$D83&amp;IF(CELL("type",Applicant_Principals!$H83)="b",""," ("&amp;Applicant_Principals!$H83&amp;")"))</f>
        <v/>
      </c>
      <c r="M46" s="46" t="str">
        <f ca="1">IF(Applicant_Principals!$J150=Menus!$F$3,"N/A (Natural Person)",Applicant_Principals!$D150&amp;IF(CELL("type",Applicant_Principals!$H150)="b",""," ("&amp;Applicant_Principals!$H150&amp;")"))</f>
        <v/>
      </c>
      <c r="R46" s="52" t="s">
        <v>76</v>
      </c>
    </row>
    <row r="47" spans="12:18" x14ac:dyDescent="0.25">
      <c r="L47" s="46" t="str">
        <f ca="1">IF(Applicant_Principals!$J84=Menus!$D$9,"N/A (Natural Person)",Applicant_Principals!$D84&amp;IF(CELL("type",Applicant_Principals!$H84)="b",""," ("&amp;Applicant_Principals!$H84&amp;")"))</f>
        <v/>
      </c>
      <c r="M47" s="46" t="str">
        <f ca="1">IF(Applicant_Principals!$J151=Menus!$F$3,"N/A (Natural Person)",Applicant_Principals!$D151&amp;IF(CELL("type",Applicant_Principals!$H151)="b",""," ("&amp;Applicant_Principals!$H151&amp;")"))</f>
        <v/>
      </c>
      <c r="R47" s="52" t="s">
        <v>77</v>
      </c>
    </row>
    <row r="48" spans="12:18" x14ac:dyDescent="0.25">
      <c r="L48" s="46" t="str">
        <f ca="1">IF(Applicant_Principals!$J85=Menus!$D$9,"N/A (Natural Person)",Applicant_Principals!$D85&amp;IF(CELL("type",Applicant_Principals!$H85)="b",""," ("&amp;Applicant_Principals!$H85&amp;")"))</f>
        <v/>
      </c>
      <c r="M48" s="46" t="str">
        <f ca="1">IF(Applicant_Principals!$J152=Menus!$F$3,"N/A (Natural Person)",Applicant_Principals!$D152&amp;IF(CELL("type",Applicant_Principals!$H152)="b",""," ("&amp;Applicant_Principals!$H152&amp;")"))</f>
        <v/>
      </c>
      <c r="R48" s="52" t="s">
        <v>78</v>
      </c>
    </row>
    <row r="49" spans="12:18" x14ac:dyDescent="0.25">
      <c r="L49" s="46" t="str">
        <f ca="1">IF(Applicant_Principals!$J86=Menus!$D$9,"N/A (Natural Person)",Applicant_Principals!$D86&amp;IF(CELL("type",Applicant_Principals!$H86)="b",""," ("&amp;Applicant_Principals!$H86&amp;")"))</f>
        <v/>
      </c>
      <c r="M49" s="46" t="str">
        <f ca="1">IF(Applicant_Principals!$J153=Menus!$F$3,"N/A (Natural Person)",Applicant_Principals!$D153&amp;IF(CELL("type",Applicant_Principals!$H153)="b",""," ("&amp;Applicant_Principals!$H153&amp;")"))</f>
        <v/>
      </c>
      <c r="R49" s="52" t="s">
        <v>79</v>
      </c>
    </row>
    <row r="50" spans="12:18" x14ac:dyDescent="0.25">
      <c r="L50" s="46" t="str">
        <f ca="1">IF(Applicant_Principals!$J87=Menus!$D$9,"N/A (Natural Person)",Applicant_Principals!$D87&amp;IF(CELL("type",Applicant_Principals!$H87)="b",""," ("&amp;Applicant_Principals!$H87&amp;")"))</f>
        <v/>
      </c>
      <c r="M50" s="46" t="str">
        <f ca="1">IF(Applicant_Principals!$J154=Menus!$F$3,"N/A (Natural Person)",Applicant_Principals!$D154&amp;IF(CELL("type",Applicant_Principals!$H154)="b",""," ("&amp;Applicant_Principals!$H154&amp;")"))</f>
        <v/>
      </c>
      <c r="R50" s="52" t="s">
        <v>80</v>
      </c>
    </row>
    <row r="51" spans="12:18" x14ac:dyDescent="0.25">
      <c r="L51" s="46" t="str">
        <f ca="1">IF(Applicant_Principals!$J88=Menus!$D$9,"N/A (Natural Person)",Applicant_Principals!$D88&amp;IF(CELL("type",Applicant_Principals!$H88)="b",""," ("&amp;Applicant_Principals!$H88&amp;")"))</f>
        <v/>
      </c>
      <c r="M51" s="46" t="str">
        <f ca="1">IF(Applicant_Principals!$J155=Menus!$F$3,"N/A (Natural Person)",Applicant_Principals!$D155&amp;IF(CELL("type",Applicant_Principals!$H155)="b",""," ("&amp;Applicant_Principals!$H155&amp;")"))</f>
        <v/>
      </c>
      <c r="R51" s="52" t="s">
        <v>81</v>
      </c>
    </row>
    <row r="52" spans="12:18" x14ac:dyDescent="0.25">
      <c r="L52" s="46" t="str">
        <f ca="1">IF(Applicant_Principals!$J89=Menus!$D$9,"N/A (Natural Person)",Applicant_Principals!$D89&amp;IF(CELL("type",Applicant_Principals!$H89)="b",""," ("&amp;Applicant_Principals!$H89&amp;")"))</f>
        <v/>
      </c>
      <c r="M52" s="46" t="str">
        <f ca="1">IF(Applicant_Principals!$J156=Menus!$F$3,"N/A (Natural Person)",Applicant_Principals!$D156&amp;IF(CELL("type",Applicant_Principals!$H156)="b",""," ("&amp;Applicant_Principals!$H156&amp;")"))</f>
        <v/>
      </c>
      <c r="R52" s="52" t="s">
        <v>215</v>
      </c>
    </row>
    <row r="53" spans="12:18" x14ac:dyDescent="0.25">
      <c r="L53" s="46" t="str">
        <f ca="1">IF(Applicant_Principals!$J90=Menus!$D$9,"N/A (Natural Person)",Applicant_Principals!$D90&amp;IF(CELL("type",Applicant_Principals!$H90)="b",""," ("&amp;Applicant_Principals!$H90&amp;")"))</f>
        <v/>
      </c>
      <c r="M53" s="46" t="str">
        <f ca="1">IF(Applicant_Principals!$J157=Menus!$F$3,"N/A (Natural Person)",Applicant_Principals!$D157&amp;IF(CELL("type",Applicant_Principals!$H157)="b",""," ("&amp;Applicant_Principals!$H157&amp;")"))</f>
        <v/>
      </c>
      <c r="R53" s="52" t="s">
        <v>216</v>
      </c>
    </row>
    <row r="54" spans="12:18" x14ac:dyDescent="0.25">
      <c r="L54" s="46" t="str">
        <f ca="1">IF(Applicant_Principals!$J91=Menus!$D$9,"N/A (Natural Person)",Applicant_Principals!$D91&amp;IF(CELL("type",Applicant_Principals!$H91)="b",""," ("&amp;Applicant_Principals!$H91&amp;")"))</f>
        <v/>
      </c>
      <c r="M54" s="46" t="str">
        <f ca="1">IF(Applicant_Principals!$J158=Menus!$F$3,"N/A (Natural Person)",Applicant_Principals!$D158&amp;IF(CELL("type",Applicant_Principals!$H158)="b",""," ("&amp;Applicant_Principals!$H158&amp;")"))</f>
        <v/>
      </c>
      <c r="R54" s="52" t="s">
        <v>217</v>
      </c>
    </row>
    <row r="55" spans="12:18" x14ac:dyDescent="0.25">
      <c r="L55" s="46" t="str">
        <f ca="1">IF(Applicant_Principals!$J92=Menus!$D$9,"N/A (Natural Person)",Applicant_Principals!$D92&amp;IF(CELL("type",Applicant_Principals!$H92)="b",""," ("&amp;Applicant_Principals!$H92&amp;")"))</f>
        <v/>
      </c>
      <c r="M55" s="46" t="str">
        <f ca="1">IF(Applicant_Principals!$J159=Menus!$F$3,"N/A (Natural Person)",Applicant_Principals!$D159&amp;IF(CELL("type",Applicant_Principals!$H159)="b",""," ("&amp;Applicant_Principals!$H159&amp;")"))</f>
        <v/>
      </c>
      <c r="R55" s="52" t="s">
        <v>218</v>
      </c>
    </row>
    <row r="56" spans="12:18" x14ac:dyDescent="0.25">
      <c r="L56" s="46" t="str">
        <f ca="1">IF(Applicant_Principals!$J93=Menus!$D$9,"N/A (Natural Person)",Applicant_Principals!$D93&amp;IF(CELL("type",Applicant_Principals!$H93)="b",""," ("&amp;Applicant_Principals!$H93&amp;")"))</f>
        <v/>
      </c>
      <c r="M56" s="46" t="str">
        <f ca="1">IF(Applicant_Principals!$J160=Menus!$F$3,"N/A (Natural Person)",Applicant_Principals!$D160&amp;IF(CELL("type",Applicant_Principals!$H160)="b",""," ("&amp;Applicant_Principals!$H160&amp;")"))</f>
        <v/>
      </c>
      <c r="R56" s="52" t="s">
        <v>219</v>
      </c>
    </row>
    <row r="57" spans="12:18" x14ac:dyDescent="0.25">
      <c r="L57" s="46" t="str">
        <f ca="1">IF(Applicant_Principals!$J94=Menus!$D$9,"N/A (Natural Person)",Applicant_Principals!$D94&amp;IF(CELL("type",Applicant_Principals!$H94)="b",""," ("&amp;Applicant_Principals!$H94&amp;")"))</f>
        <v/>
      </c>
      <c r="M57" s="46" t="str">
        <f ca="1">IF(Applicant_Principals!$J161=Menus!$F$3,"N/A (Natural Person)",Applicant_Principals!$D161&amp;IF(CELL("type",Applicant_Principals!$H161)="b",""," ("&amp;Applicant_Principals!$H161&amp;")"))</f>
        <v/>
      </c>
      <c r="R57" s="52" t="s">
        <v>220</v>
      </c>
    </row>
    <row r="58" spans="12:18" x14ac:dyDescent="0.25">
      <c r="L58" s="46" t="str">
        <f ca="1">IF(Applicant_Principals!$J95=Menus!$D$9,"N/A (Natural Person)",Applicant_Principals!$D95&amp;IF(CELL("type",Applicant_Principals!$H95)="b",""," ("&amp;Applicant_Principals!$H95&amp;")"))</f>
        <v/>
      </c>
      <c r="M58" s="46" t="str">
        <f ca="1">IF(Applicant_Principals!$J162=Menus!$F$3,"N/A (Natural Person)",Applicant_Principals!$D162&amp;IF(CELL("type",Applicant_Principals!$H162)="b",""," ("&amp;Applicant_Principals!$H162&amp;")"))</f>
        <v/>
      </c>
      <c r="R58" s="52" t="s">
        <v>221</v>
      </c>
    </row>
    <row r="59" spans="12:18" x14ac:dyDescent="0.25">
      <c r="L59" s="46" t="str">
        <f ca="1">IF(Applicant_Principals!$J96=Menus!$D$9,"N/A (Natural Person)",Applicant_Principals!$D96&amp;IF(CELL("type",Applicant_Principals!$H96)="b",""," ("&amp;Applicant_Principals!$H96&amp;")"))</f>
        <v/>
      </c>
      <c r="M59" s="46" t="str">
        <f ca="1">IF(Applicant_Principals!$J163=Menus!$F$3,"N/A (Natural Person)",Applicant_Principals!$D163&amp;IF(CELL("type",Applicant_Principals!$H163)="b",""," ("&amp;Applicant_Principals!$H163&amp;")"))</f>
        <v/>
      </c>
      <c r="R59" s="52" t="s">
        <v>222</v>
      </c>
    </row>
    <row r="60" spans="12:18" x14ac:dyDescent="0.25">
      <c r="L60" s="46" t="str">
        <f ca="1">IF(Applicant_Principals!$J97=Menus!$D$9,"N/A (Natural Person)",Applicant_Principals!$D97&amp;IF(CELL("type",Applicant_Principals!$H97)="b",""," ("&amp;Applicant_Principals!$H97&amp;")"))</f>
        <v/>
      </c>
      <c r="M60" s="46" t="str">
        <f ca="1">IF(Applicant_Principals!$J164=Menus!$F$3,"N/A (Natural Person)",Applicant_Principals!$D164&amp;IF(CELL("type",Applicant_Principals!$H164)="b",""," ("&amp;Applicant_Principals!$H164&amp;")"))</f>
        <v/>
      </c>
      <c r="R60" s="52" t="s">
        <v>223</v>
      </c>
    </row>
    <row r="61" spans="12:18" x14ac:dyDescent="0.25">
      <c r="L61" s="46" t="str">
        <f ca="1">IF(Applicant_Principals!$J98=Menus!$D$9,"N/A (Natural Person)",Applicant_Principals!$D98&amp;IF(CELL("type",Applicant_Principals!$H98)="b",""," ("&amp;Applicant_Principals!$H98&amp;")"))</f>
        <v/>
      </c>
      <c r="M61" s="46" t="str">
        <f ca="1">IF(Applicant_Principals!$J165=Menus!$F$3,"N/A (Natural Person)",Applicant_Principals!$D165&amp;IF(CELL("type",Applicant_Principals!$H165)="b",""," ("&amp;Applicant_Principals!$H165&amp;")"))</f>
        <v/>
      </c>
      <c r="R61" s="52" t="s">
        <v>224</v>
      </c>
    </row>
    <row r="62" spans="12:18" x14ac:dyDescent="0.25">
      <c r="L62" s="47" t="str">
        <f ca="1">IF(Applicant_Principals!$J99=Menus!$D$9,"N/A (Natural Person)",Applicant_Principals!$D99&amp;IF(CELL("type",Applicant_Principals!$H99)="b",""," ("&amp;Applicant_Principals!$H99&amp;")"))</f>
        <v/>
      </c>
      <c r="M62" s="47" t="str">
        <f ca="1">IF(Applicant_Principals!$J166=Menus!$F$3,"N/A (Natural Person)",Applicant_Principals!$D166&amp;IF(CELL("type",Applicant_Principals!$H166)="b",""," ("&amp;Applicant_Principals!$H166&amp;")"))</f>
        <v/>
      </c>
      <c r="R62" s="53" t="s">
        <v>226</v>
      </c>
    </row>
  </sheetData>
  <sheetProtection algorithmName="SHA-512" hashValue="5P9cMopfchZj+Snzd8C45Di5rBYtf5uQ6vZ2hCUkMUl6/Q4vPSwLg6YKetFIqB6h/jlM/yU04DcPemaE6SSFZw==" saltValue="zOtLuxNMAqFYnWMDCEsaAA==" spinCount="100000" sheet="1" selectLockedCells="1"/>
  <sortState xmlns:xlrd2="http://schemas.microsoft.com/office/spreadsheetml/2017/richdata2" ref="S15:T19">
    <sortCondition ref="T15:T19"/>
  </sortState>
  <mergeCells count="1">
    <mergeCell ref="N24:P30"/>
  </mergeCells>
  <printOptions headings="1" gridLines="1"/>
  <pageMargins left="0.25" right="0.25" top="1" bottom="0.5" header="0.3" footer="0.3"/>
  <pageSetup paperSize="5" scale="66" orientation="landscape" r:id="rId1"/>
  <headerFooter>
    <oddFooter>&amp;LPage &amp;P of &amp;N
&amp;A Worksheet Tab&amp;RPrincipals of the Applicant and Developer(s) Disclosure Form (Form Rev. 05-2019)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0"/>
  <sheetViews>
    <sheetView topLeftCell="A93" zoomScaleNormal="100" zoomScaleSheetLayoutView="100" workbookViewId="0">
      <selection activeCell="C11" sqref="C11:K11"/>
    </sheetView>
  </sheetViews>
  <sheetFormatPr defaultColWidth="9.140625" defaultRowHeight="15" x14ac:dyDescent="0.25"/>
  <cols>
    <col min="1" max="1" width="2.28515625" style="77" customWidth="1"/>
    <col min="2" max="2" width="5.140625" style="77" customWidth="1"/>
    <col min="3" max="6" width="10.28515625" style="77" customWidth="1"/>
    <col min="7" max="11" width="9.28515625" style="77" customWidth="1"/>
    <col min="12" max="12" width="2.28515625" style="77" customWidth="1"/>
    <col min="13" max="16384" width="9.140625" style="77"/>
  </cols>
  <sheetData>
    <row r="1" spans="2:14" ht="10.5" customHeight="1" x14ac:dyDescent="0.25"/>
    <row r="2" spans="2:14" ht="114" customHeight="1" x14ac:dyDescent="0.25">
      <c r="B2" s="189" t="s">
        <v>121</v>
      </c>
      <c r="C2" s="189"/>
      <c r="D2" s="189"/>
      <c r="E2" s="189"/>
      <c r="F2" s="189"/>
      <c r="G2" s="189"/>
      <c r="H2" s="189"/>
      <c r="I2" s="189"/>
      <c r="J2" s="189"/>
      <c r="K2" s="189"/>
      <c r="M2" s="201" t="s">
        <v>181</v>
      </c>
    </row>
    <row r="3" spans="2:14" ht="99" customHeight="1" x14ac:dyDescent="0.25">
      <c r="B3" s="189" t="s">
        <v>206</v>
      </c>
      <c r="C3" s="189"/>
      <c r="D3" s="189"/>
      <c r="E3" s="189"/>
      <c r="F3" s="189"/>
      <c r="G3" s="189"/>
      <c r="H3" s="189"/>
      <c r="I3" s="189"/>
      <c r="J3" s="189"/>
      <c r="K3" s="189"/>
      <c r="M3" s="202"/>
    </row>
    <row r="4" spans="2:14" ht="39" customHeight="1" x14ac:dyDescent="0.25">
      <c r="B4" s="189" t="s">
        <v>209</v>
      </c>
      <c r="C4" s="189"/>
      <c r="D4" s="189"/>
      <c r="E4" s="189"/>
      <c r="F4" s="189"/>
      <c r="G4" s="189"/>
      <c r="H4" s="189"/>
      <c r="I4" s="189"/>
      <c r="J4" s="189"/>
      <c r="K4" s="189"/>
      <c r="M4" s="202"/>
    </row>
    <row r="5" spans="2:14" ht="84" customHeight="1" x14ac:dyDescent="0.25">
      <c r="B5" s="189" t="s">
        <v>205</v>
      </c>
      <c r="C5" s="189"/>
      <c r="D5" s="189"/>
      <c r="E5" s="189"/>
      <c r="F5" s="189"/>
      <c r="G5" s="189"/>
      <c r="H5" s="189"/>
      <c r="I5" s="189"/>
      <c r="J5" s="189"/>
      <c r="K5" s="189"/>
      <c r="M5" s="202"/>
    </row>
    <row r="6" spans="2:14" ht="93" customHeight="1" x14ac:dyDescent="0.25">
      <c r="B6" s="190" t="s">
        <v>280</v>
      </c>
      <c r="C6" s="190"/>
      <c r="D6" s="190"/>
      <c r="E6" s="190"/>
      <c r="F6" s="190"/>
      <c r="G6" s="190"/>
      <c r="H6" s="190"/>
      <c r="I6" s="190"/>
      <c r="J6" s="190"/>
      <c r="K6" s="190"/>
      <c r="M6" s="203"/>
    </row>
    <row r="7" spans="2:14" x14ac:dyDescent="0.25">
      <c r="B7" s="79"/>
    </row>
    <row r="8" spans="2:14" ht="18.75" x14ac:dyDescent="0.25">
      <c r="B8" s="200" t="s">
        <v>122</v>
      </c>
      <c r="C8" s="200"/>
      <c r="D8" s="200"/>
      <c r="E8" s="200"/>
      <c r="F8" s="200"/>
      <c r="G8" s="200"/>
      <c r="H8" s="200"/>
      <c r="I8" s="200"/>
      <c r="J8" s="200"/>
      <c r="K8" s="200"/>
      <c r="M8" s="201" t="s">
        <v>187</v>
      </c>
      <c r="N8" s="185"/>
    </row>
    <row r="9" spans="2:14" x14ac:dyDescent="0.25">
      <c r="B9" s="79"/>
      <c r="M9" s="202"/>
      <c r="N9" s="185"/>
    </row>
    <row r="10" spans="2:14" ht="24" customHeight="1" x14ac:dyDescent="0.25">
      <c r="B10" s="189" t="s">
        <v>123</v>
      </c>
      <c r="C10" s="189"/>
      <c r="D10" s="189"/>
      <c r="E10" s="189"/>
      <c r="F10" s="189"/>
      <c r="G10" s="189"/>
      <c r="H10" s="189"/>
      <c r="I10" s="189"/>
      <c r="J10" s="189"/>
      <c r="K10" s="189"/>
      <c r="M10" s="202"/>
      <c r="N10" s="185"/>
    </row>
    <row r="11" spans="2:14" ht="69" customHeight="1" x14ac:dyDescent="0.25">
      <c r="B11" s="82">
        <v>1</v>
      </c>
      <c r="C11" s="192" t="s">
        <v>171</v>
      </c>
      <c r="D11" s="189"/>
      <c r="E11" s="189"/>
      <c r="F11" s="189"/>
      <c r="G11" s="189"/>
      <c r="H11" s="189"/>
      <c r="I11" s="189"/>
      <c r="J11" s="189"/>
      <c r="K11" s="189"/>
      <c r="M11" s="202"/>
      <c r="N11" s="185"/>
    </row>
    <row r="12" spans="2:14" ht="39" customHeight="1" x14ac:dyDescent="0.25">
      <c r="B12" s="82">
        <f>N12</f>
        <v>2</v>
      </c>
      <c r="C12" s="189" t="s">
        <v>172</v>
      </c>
      <c r="D12" s="189"/>
      <c r="E12" s="189"/>
      <c r="F12" s="189"/>
      <c r="G12" s="189"/>
      <c r="H12" s="189"/>
      <c r="I12" s="189"/>
      <c r="J12" s="189"/>
      <c r="K12" s="189"/>
      <c r="M12" s="203"/>
      <c r="N12" s="186">
        <f>SUBTOTAL(103,$B$11:$B11)+1-IF(ROW()&gt;14,1,0)-IF(ROW()&gt;31,1,0)-IF(ROW()&gt;48,1,0)-IF(ROW()&gt;60,1,0)-IF(ROW()&gt;66,1,0)-IF(ROW()&gt;68,1,0)-IF(ROW()&gt;73,1,0)-IF(ROW()&gt;83,1,0)-IF(ROW()&gt;97,1,0)</f>
        <v>2</v>
      </c>
    </row>
    <row r="13" spans="2:14" ht="9.9499999999999993" customHeight="1" x14ac:dyDescent="0.25">
      <c r="B13" s="78"/>
      <c r="C13" s="78"/>
      <c r="D13" s="78"/>
      <c r="E13" s="78"/>
      <c r="F13" s="78"/>
      <c r="G13" s="78"/>
      <c r="H13" s="78"/>
      <c r="I13" s="78"/>
      <c r="J13" s="78"/>
      <c r="K13" s="78"/>
      <c r="N13" s="185"/>
    </row>
    <row r="14" spans="2:14" ht="15.75" customHeight="1" x14ac:dyDescent="0.25">
      <c r="B14" s="216" t="s">
        <v>158</v>
      </c>
      <c r="C14" s="216"/>
      <c r="D14" s="216"/>
      <c r="E14" s="216"/>
      <c r="F14" s="216"/>
      <c r="G14" s="191" t="s">
        <v>145</v>
      </c>
      <c r="H14" s="191"/>
      <c r="I14" s="191"/>
      <c r="J14" s="191"/>
      <c r="K14" s="191"/>
      <c r="M14" s="204" t="s">
        <v>180</v>
      </c>
      <c r="N14" s="185"/>
    </row>
    <row r="15" spans="2:14" ht="5.0999999999999996" customHeight="1" x14ac:dyDescent="0.25">
      <c r="B15" s="80"/>
      <c r="M15" s="205"/>
      <c r="N15" s="185"/>
    </row>
    <row r="16" spans="2:14" ht="144" customHeight="1" x14ac:dyDescent="0.25">
      <c r="B16" s="82">
        <f>N16</f>
        <v>3</v>
      </c>
      <c r="C16" s="189" t="s">
        <v>213</v>
      </c>
      <c r="D16" s="189"/>
      <c r="E16" s="189"/>
      <c r="F16" s="189"/>
      <c r="G16" s="189"/>
      <c r="H16" s="189"/>
      <c r="I16" s="189"/>
      <c r="J16" s="189"/>
      <c r="K16" s="189"/>
      <c r="M16" s="205"/>
      <c r="N16" s="186">
        <f>SUBTOTAL(103,$B$11:$B15)+1-IF(ROW()&gt;14,1,0)-IF(ROW()&gt;31,1,0)-IF(ROW()&gt;48,1,0)-IF(ROW()&gt;60,1,0)-IF(ROW()&gt;66,1,0)-IF(ROW()&gt;68,1,0)-IF(ROW()&gt;73,1,0)-IF(ROW()&gt;83,1,0)-IF(ROW()&gt;97,1,0)</f>
        <v>3</v>
      </c>
    </row>
    <row r="17" spans="2:14" ht="84" customHeight="1" x14ac:dyDescent="0.25">
      <c r="B17" s="82"/>
      <c r="C17" s="192" t="s">
        <v>260</v>
      </c>
      <c r="D17" s="192"/>
      <c r="E17" s="192"/>
      <c r="F17" s="192"/>
      <c r="G17" s="192"/>
      <c r="H17" s="192"/>
      <c r="I17" s="192"/>
      <c r="J17" s="192"/>
      <c r="K17" s="192"/>
      <c r="M17" s="205"/>
      <c r="N17" s="185"/>
    </row>
    <row r="18" spans="2:14" ht="114" customHeight="1" x14ac:dyDescent="0.25">
      <c r="B18" s="82"/>
      <c r="C18" s="189" t="s">
        <v>214</v>
      </c>
      <c r="D18" s="189"/>
      <c r="E18" s="189"/>
      <c r="F18" s="189"/>
      <c r="G18" s="189"/>
      <c r="H18" s="189"/>
      <c r="I18" s="189"/>
      <c r="J18" s="189"/>
      <c r="K18" s="189"/>
      <c r="M18" s="205"/>
      <c r="N18" s="185"/>
    </row>
    <row r="19" spans="2:14" ht="54" customHeight="1" x14ac:dyDescent="0.25">
      <c r="B19" s="82"/>
      <c r="C19" s="189" t="s">
        <v>261</v>
      </c>
      <c r="D19" s="189"/>
      <c r="E19" s="189"/>
      <c r="F19" s="189"/>
      <c r="G19" s="189"/>
      <c r="H19" s="189"/>
      <c r="I19" s="189"/>
      <c r="J19" s="189"/>
      <c r="K19" s="189"/>
      <c r="M19" s="205"/>
      <c r="N19" s="185"/>
    </row>
    <row r="20" spans="2:14" ht="84" customHeight="1" x14ac:dyDescent="0.25">
      <c r="B20" s="82"/>
      <c r="C20" s="189" t="s">
        <v>278</v>
      </c>
      <c r="D20" s="189"/>
      <c r="E20" s="189"/>
      <c r="F20" s="189"/>
      <c r="G20" s="189"/>
      <c r="H20" s="189"/>
      <c r="I20" s="189"/>
      <c r="J20" s="189"/>
      <c r="K20" s="189"/>
      <c r="M20" s="205"/>
      <c r="N20" s="185"/>
    </row>
    <row r="21" spans="2:14" ht="39" customHeight="1" x14ac:dyDescent="0.25">
      <c r="B21" s="82"/>
      <c r="C21" s="189" t="s">
        <v>212</v>
      </c>
      <c r="D21" s="189"/>
      <c r="E21" s="189"/>
      <c r="F21" s="189"/>
      <c r="G21" s="189"/>
      <c r="H21" s="189"/>
      <c r="I21" s="189"/>
      <c r="J21" s="189"/>
      <c r="K21" s="189"/>
      <c r="M21" s="205"/>
      <c r="N21" s="185"/>
    </row>
    <row r="22" spans="2:14" ht="114" customHeight="1" x14ac:dyDescent="0.25">
      <c r="B22" s="82">
        <f>N22</f>
        <v>4</v>
      </c>
      <c r="C22" s="192" t="s">
        <v>201</v>
      </c>
      <c r="D22" s="189"/>
      <c r="E22" s="189"/>
      <c r="F22" s="189"/>
      <c r="G22" s="189"/>
      <c r="H22" s="189"/>
      <c r="I22" s="189"/>
      <c r="J22" s="189"/>
      <c r="K22" s="189"/>
      <c r="M22" s="205"/>
      <c r="N22" s="186">
        <f>SUBTOTAL(103,$B$11:$B21)+1-IF(ROW()&gt;14,1,0)-IF(ROW()&gt;31,1,0)-IF(ROW()&gt;48,1,0)-IF(ROW()&gt;60,1,0)-IF(ROW()&gt;66,1,0)-IF(ROW()&gt;68,1,0)-IF(ROW()&gt;73,1,0)-IF(ROW()&gt;83,1,0)-IF(ROW()&gt;97,1,0)</f>
        <v>4</v>
      </c>
    </row>
    <row r="23" spans="2:14" ht="99" customHeight="1" x14ac:dyDescent="0.25">
      <c r="B23" s="82">
        <f>N23</f>
        <v>5</v>
      </c>
      <c r="C23" s="196" t="s">
        <v>142</v>
      </c>
      <c r="D23" s="189"/>
      <c r="E23" s="189"/>
      <c r="F23" s="189"/>
      <c r="G23" s="189"/>
      <c r="H23" s="189"/>
      <c r="I23" s="189"/>
      <c r="J23" s="189"/>
      <c r="K23" s="189"/>
      <c r="M23" s="205"/>
      <c r="N23" s="186">
        <f>SUBTOTAL(103,$B$11:$B22)+1-IF(ROW()&gt;14,1,0)-IF(ROW()&gt;31,1,0)-IF(ROW()&gt;48,1,0)-IF(ROW()&gt;60,1,0)-IF(ROW()&gt;66,1,0)-IF(ROW()&gt;68,1,0)-IF(ROW()&gt;73,1,0)-IF(ROW()&gt;83,1,0)-IF(ROW()&gt;97,1,0)</f>
        <v>5</v>
      </c>
    </row>
    <row r="24" spans="2:14" ht="99" customHeight="1" x14ac:dyDescent="0.25">
      <c r="B24" s="82">
        <f>N24</f>
        <v>6</v>
      </c>
      <c r="C24" s="192" t="s">
        <v>159</v>
      </c>
      <c r="D24" s="189"/>
      <c r="E24" s="189"/>
      <c r="F24" s="189"/>
      <c r="G24" s="189"/>
      <c r="H24" s="189"/>
      <c r="I24" s="189"/>
      <c r="J24" s="189"/>
      <c r="K24" s="189"/>
      <c r="M24" s="205"/>
      <c r="N24" s="186">
        <f>SUBTOTAL(103,$B$11:$B23)+1-IF(ROW()&gt;14,1,0)-IF(ROW()&gt;31,1,0)-IF(ROW()&gt;48,1,0)-IF(ROW()&gt;60,1,0)-IF(ROW()&gt;66,1,0)-IF(ROW()&gt;68,1,0)-IF(ROW()&gt;73,1,0)-IF(ROW()&gt;83,1,0)-IF(ROW()&gt;97,1,0)</f>
        <v>6</v>
      </c>
    </row>
    <row r="25" spans="2:14" ht="69" customHeight="1" x14ac:dyDescent="0.25">
      <c r="B25" s="82"/>
      <c r="C25" s="189" t="s">
        <v>200</v>
      </c>
      <c r="D25" s="189"/>
      <c r="E25" s="189"/>
      <c r="F25" s="189"/>
      <c r="G25" s="189"/>
      <c r="H25" s="189"/>
      <c r="I25" s="189"/>
      <c r="J25" s="189"/>
      <c r="K25" s="189"/>
      <c r="M25" s="205"/>
      <c r="N25" s="185"/>
    </row>
    <row r="26" spans="2:14" ht="84" customHeight="1" x14ac:dyDescent="0.25">
      <c r="B26" s="82">
        <f>N26</f>
        <v>7</v>
      </c>
      <c r="C26" s="196" t="s">
        <v>262</v>
      </c>
      <c r="D26" s="192"/>
      <c r="E26" s="192"/>
      <c r="F26" s="192"/>
      <c r="G26" s="192"/>
      <c r="H26" s="192"/>
      <c r="I26" s="192"/>
      <c r="J26" s="192"/>
      <c r="K26" s="192"/>
      <c r="M26" s="205"/>
      <c r="N26" s="186">
        <f>SUBTOTAL(103,$B$11:$B25)+1-IF(ROW()&gt;14,1,0)-IF(ROW()&gt;31,1,0)-IF(ROW()&gt;48,1,0)-IF(ROW()&gt;60,1,0)-IF(ROW()&gt;66,1,0)-IF(ROW()&gt;68,1,0)-IF(ROW()&gt;73,1,0)-IF(ROW()&gt;83,1,0)-IF(ROW()&gt;97,1,0)</f>
        <v>7</v>
      </c>
    </row>
    <row r="27" spans="2:14" ht="69" hidden="1" customHeight="1" x14ac:dyDescent="0.25">
      <c r="B27" s="82"/>
      <c r="C27" s="196" t="s">
        <v>138</v>
      </c>
      <c r="D27" s="196"/>
      <c r="E27" s="196"/>
      <c r="F27" s="196"/>
      <c r="G27" s="196"/>
      <c r="H27" s="196"/>
      <c r="I27" s="196"/>
      <c r="J27" s="196"/>
      <c r="K27" s="196"/>
      <c r="M27" s="205"/>
      <c r="N27" s="185"/>
    </row>
    <row r="28" spans="2:14" ht="114" hidden="1" customHeight="1" x14ac:dyDescent="0.25">
      <c r="B28" s="82"/>
      <c r="C28" s="196" t="s">
        <v>139</v>
      </c>
      <c r="D28" s="196"/>
      <c r="E28" s="196"/>
      <c r="F28" s="196"/>
      <c r="G28" s="196"/>
      <c r="H28" s="196"/>
      <c r="I28" s="196"/>
      <c r="J28" s="196"/>
      <c r="K28" s="196"/>
      <c r="M28" s="205"/>
      <c r="N28" s="185"/>
    </row>
    <row r="29" spans="2:14" ht="2.1" customHeight="1" x14ac:dyDescent="0.25">
      <c r="B29" s="82"/>
      <c r="C29" s="129"/>
      <c r="D29" s="129"/>
      <c r="E29" s="129"/>
      <c r="F29" s="129"/>
      <c r="G29" s="129"/>
      <c r="H29" s="129"/>
      <c r="I29" s="129"/>
      <c r="J29" s="129"/>
      <c r="K29" s="129"/>
      <c r="M29" s="206"/>
      <c r="N29" s="185"/>
    </row>
    <row r="30" spans="2:14" ht="9.9499999999999993" customHeight="1" x14ac:dyDescent="0.25">
      <c r="B30" s="78"/>
      <c r="C30" s="78"/>
      <c r="D30" s="78"/>
      <c r="E30" s="78"/>
      <c r="F30" s="78"/>
      <c r="G30" s="78"/>
      <c r="H30" s="78"/>
      <c r="I30" s="78"/>
      <c r="J30" s="78"/>
      <c r="K30" s="78"/>
      <c r="N30" s="185"/>
    </row>
    <row r="31" spans="2:14" ht="15.75" customHeight="1" x14ac:dyDescent="0.25">
      <c r="B31" s="197" t="s">
        <v>160</v>
      </c>
      <c r="C31" s="197"/>
      <c r="D31" s="197"/>
      <c r="E31" s="197"/>
      <c r="F31" s="197"/>
      <c r="G31" s="194" t="s">
        <v>146</v>
      </c>
      <c r="H31" s="194"/>
      <c r="I31" s="194"/>
      <c r="J31" s="194"/>
      <c r="K31" s="194"/>
      <c r="M31" s="207" t="s">
        <v>207</v>
      </c>
      <c r="N31" s="185"/>
    </row>
    <row r="32" spans="2:14" ht="5.0999999999999996" customHeight="1" x14ac:dyDescent="0.25">
      <c r="B32" s="80"/>
      <c r="M32" s="208"/>
      <c r="N32" s="185"/>
    </row>
    <row r="33" spans="2:14" ht="69" customHeight="1" x14ac:dyDescent="0.25">
      <c r="B33" s="82">
        <f>N33</f>
        <v>8</v>
      </c>
      <c r="C33" s="189" t="s">
        <v>124</v>
      </c>
      <c r="D33" s="189"/>
      <c r="E33" s="189"/>
      <c r="F33" s="189"/>
      <c r="G33" s="189"/>
      <c r="H33" s="189"/>
      <c r="I33" s="189"/>
      <c r="J33" s="189"/>
      <c r="K33" s="189"/>
      <c r="M33" s="208"/>
      <c r="N33" s="186">
        <f>SUBTOTAL(103,$B$11:$B32)+1-IF(ROW()&gt;14,1,0)-IF(ROW()&gt;31,1,0)-IF(ROW()&gt;48,1,0)-IF(ROW()&gt;60,1,0)-IF(ROW()&gt;66,1,0)-IF(ROW()&gt;68,1,0)-IF(ROW()&gt;73,1,0)-IF(ROW()&gt;83,1,0)-IF(ROW()&gt;97,1,0)</f>
        <v>8</v>
      </c>
    </row>
    <row r="34" spans="2:14" ht="99" customHeight="1" x14ac:dyDescent="0.25">
      <c r="B34" s="82">
        <f>N34</f>
        <v>9</v>
      </c>
      <c r="C34" s="189" t="s">
        <v>175</v>
      </c>
      <c r="D34" s="189"/>
      <c r="E34" s="189"/>
      <c r="F34" s="189"/>
      <c r="G34" s="189"/>
      <c r="H34" s="189"/>
      <c r="I34" s="189"/>
      <c r="J34" s="189"/>
      <c r="K34" s="189"/>
      <c r="M34" s="208"/>
      <c r="N34" s="186">
        <f>SUBTOTAL(103,$B$11:$B33)+1-IF(ROW()&gt;14,1,0)-IF(ROW()&gt;31,1,0)-IF(ROW()&gt;48,1,0)-IF(ROW()&gt;60,1,0)-IF(ROW()&gt;66,1,0)-IF(ROW()&gt;68,1,0)-IF(ROW()&gt;73,1,0)-IF(ROW()&gt;83,1,0)-IF(ROW()&gt;97,1,0)</f>
        <v>9</v>
      </c>
    </row>
    <row r="35" spans="2:14" ht="114" customHeight="1" x14ac:dyDescent="0.25">
      <c r="B35" s="82"/>
      <c r="C35" s="189" t="s">
        <v>202</v>
      </c>
      <c r="D35" s="189"/>
      <c r="E35" s="189"/>
      <c r="F35" s="189"/>
      <c r="G35" s="189"/>
      <c r="H35" s="189"/>
      <c r="I35" s="189"/>
      <c r="J35" s="189"/>
      <c r="K35" s="189"/>
      <c r="M35" s="208"/>
      <c r="N35" s="185"/>
    </row>
    <row r="36" spans="2:14" ht="69" customHeight="1" x14ac:dyDescent="0.25">
      <c r="B36" s="82">
        <f>N36</f>
        <v>10</v>
      </c>
      <c r="C36" s="189" t="s">
        <v>143</v>
      </c>
      <c r="D36" s="189"/>
      <c r="E36" s="189"/>
      <c r="F36" s="189"/>
      <c r="G36" s="189"/>
      <c r="H36" s="189"/>
      <c r="I36" s="189"/>
      <c r="J36" s="189"/>
      <c r="K36" s="189"/>
      <c r="M36" s="208"/>
      <c r="N36" s="186">
        <f>SUBTOTAL(103,$B$11:$B35)+1-IF(ROW()&gt;14,1,0)-IF(ROW()&gt;31,1,0)-IF(ROW()&gt;48,1,0)-IF(ROW()&gt;60,1,0)-IF(ROW()&gt;66,1,0)-IF(ROW()&gt;68,1,0)-IF(ROW()&gt;73,1,0)-IF(ROW()&gt;83,1,0)-IF(ROW()&gt;97,1,0)</f>
        <v>10</v>
      </c>
    </row>
    <row r="37" spans="2:14" ht="84" customHeight="1" x14ac:dyDescent="0.25">
      <c r="B37" s="82">
        <f>N37</f>
        <v>11</v>
      </c>
      <c r="C37" s="189" t="s">
        <v>263</v>
      </c>
      <c r="D37" s="189"/>
      <c r="E37" s="189"/>
      <c r="F37" s="189"/>
      <c r="G37" s="189"/>
      <c r="H37" s="189"/>
      <c r="I37" s="189"/>
      <c r="J37" s="189"/>
      <c r="K37" s="189"/>
      <c r="M37" s="208"/>
      <c r="N37" s="186">
        <f>SUBTOTAL(103,$B$11:$B36)+1-IF(ROW()&gt;14,1,0)-IF(ROW()&gt;31,1,0)-IF(ROW()&gt;48,1,0)-IF(ROW()&gt;60,1,0)-IF(ROW()&gt;66,1,0)-IF(ROW()&gt;68,1,0)-IF(ROW()&gt;73,1,0)-IF(ROW()&gt;83,1,0)-IF(ROW()&gt;97,1,0)</f>
        <v>11</v>
      </c>
    </row>
    <row r="38" spans="2:14" ht="114" customHeight="1" x14ac:dyDescent="0.25">
      <c r="B38" s="82"/>
      <c r="C38" s="189" t="s">
        <v>174</v>
      </c>
      <c r="D38" s="189"/>
      <c r="E38" s="189"/>
      <c r="F38" s="189"/>
      <c r="G38" s="189"/>
      <c r="H38" s="189"/>
      <c r="I38" s="189"/>
      <c r="J38" s="189"/>
      <c r="K38" s="189"/>
      <c r="M38" s="208"/>
      <c r="N38" s="185"/>
    </row>
    <row r="39" spans="2:14" ht="99" customHeight="1" x14ac:dyDescent="0.25">
      <c r="B39" s="82">
        <f>N39</f>
        <v>12</v>
      </c>
      <c r="C39" s="189" t="s">
        <v>161</v>
      </c>
      <c r="D39" s="189"/>
      <c r="E39" s="189"/>
      <c r="F39" s="189"/>
      <c r="G39" s="189"/>
      <c r="H39" s="189"/>
      <c r="I39" s="189"/>
      <c r="J39" s="189"/>
      <c r="K39" s="189"/>
      <c r="M39" s="208"/>
      <c r="N39" s="186">
        <f>SUBTOTAL(103,$B$11:$B38)+1-IF(ROW()&gt;14,1,0)-IF(ROW()&gt;31,1,0)-IF(ROW()&gt;48,1,0)-IF(ROW()&gt;60,1,0)-IF(ROW()&gt;66,1,0)-IF(ROW()&gt;68,1,0)-IF(ROW()&gt;73,1,0)-IF(ROW()&gt;83,1,0)-IF(ROW()&gt;97,1,0)</f>
        <v>12</v>
      </c>
    </row>
    <row r="40" spans="2:14" ht="54" customHeight="1" x14ac:dyDescent="0.25">
      <c r="B40" s="82">
        <f>N40</f>
        <v>13</v>
      </c>
      <c r="C40" s="189" t="s">
        <v>162</v>
      </c>
      <c r="D40" s="189"/>
      <c r="E40" s="189"/>
      <c r="F40" s="189"/>
      <c r="G40" s="189"/>
      <c r="H40" s="189"/>
      <c r="I40" s="189"/>
      <c r="J40" s="189"/>
      <c r="K40" s="189"/>
      <c r="M40" s="208"/>
      <c r="N40" s="186">
        <f>SUBTOTAL(103,$B$11:$B39)+1-IF(ROW()&gt;14,1,0)-IF(ROW()&gt;31,1,0)-IF(ROW()&gt;48,1,0)-IF(ROW()&gt;60,1,0)-IF(ROW()&gt;66,1,0)-IF(ROW()&gt;68,1,0)-IF(ROW()&gt;73,1,0)-IF(ROW()&gt;83,1,0)-IF(ROW()&gt;97,1,0)</f>
        <v>13</v>
      </c>
    </row>
    <row r="41" spans="2:14" ht="84" customHeight="1" x14ac:dyDescent="0.25">
      <c r="B41" s="82">
        <f>N41</f>
        <v>14</v>
      </c>
      <c r="C41" s="189" t="s">
        <v>168</v>
      </c>
      <c r="D41" s="189"/>
      <c r="E41" s="189"/>
      <c r="F41" s="189"/>
      <c r="G41" s="189"/>
      <c r="H41" s="189"/>
      <c r="I41" s="189"/>
      <c r="J41" s="189"/>
      <c r="K41" s="189"/>
      <c r="M41" s="208"/>
      <c r="N41" s="186">
        <f>SUBTOTAL(103,$B$11:$B40)+1-IF(ROW()&gt;14,1,0)-IF(ROW()&gt;31,1,0)-IF(ROW()&gt;48,1,0)-IF(ROW()&gt;60,1,0)-IF(ROW()&gt;66,1,0)-IF(ROW()&gt;68,1,0)-IF(ROW()&gt;73,1,0)-IF(ROW()&gt;83,1,0)-IF(ROW()&gt;97,1,0)</f>
        <v>14</v>
      </c>
    </row>
    <row r="42" spans="2:14" ht="54" customHeight="1" x14ac:dyDescent="0.25">
      <c r="B42" s="82">
        <f>N42</f>
        <v>15</v>
      </c>
      <c r="C42" s="189" t="s">
        <v>163</v>
      </c>
      <c r="D42" s="189"/>
      <c r="E42" s="189"/>
      <c r="F42" s="189"/>
      <c r="G42" s="189"/>
      <c r="H42" s="189"/>
      <c r="I42" s="189"/>
      <c r="J42" s="189"/>
      <c r="K42" s="189"/>
      <c r="M42" s="208"/>
      <c r="N42" s="186">
        <f>SUBTOTAL(103,$B$11:$B41)+1-IF(ROW()&gt;14,1,0)-IF(ROW()&gt;31,1,0)-IF(ROW()&gt;48,1,0)-IF(ROW()&gt;60,1,0)-IF(ROW()&gt;66,1,0)-IF(ROW()&gt;68,1,0)-IF(ROW()&gt;73,1,0)-IF(ROW()&gt;83,1,0)-IF(ROW()&gt;97,1,0)</f>
        <v>15</v>
      </c>
    </row>
    <row r="43" spans="2:14" ht="99" hidden="1" customHeight="1" x14ac:dyDescent="0.25">
      <c r="B43" s="82"/>
      <c r="C43" s="189" t="s">
        <v>140</v>
      </c>
      <c r="D43" s="189"/>
      <c r="E43" s="189"/>
      <c r="F43" s="189"/>
      <c r="G43" s="189"/>
      <c r="H43" s="189"/>
      <c r="I43" s="189"/>
      <c r="J43" s="189"/>
      <c r="K43" s="189"/>
      <c r="M43" s="208"/>
      <c r="N43" s="185"/>
    </row>
    <row r="44" spans="2:14" ht="69" hidden="1" customHeight="1" x14ac:dyDescent="0.25">
      <c r="B44" s="82"/>
      <c r="C44" s="189" t="s">
        <v>141</v>
      </c>
      <c r="D44" s="189"/>
      <c r="E44" s="189"/>
      <c r="F44" s="189"/>
      <c r="G44" s="189"/>
      <c r="H44" s="189"/>
      <c r="I44" s="189"/>
      <c r="J44" s="189"/>
      <c r="K44" s="189"/>
      <c r="M44" s="208"/>
      <c r="N44" s="185"/>
    </row>
    <row r="45" spans="2:14" ht="2.1" customHeight="1" x14ac:dyDescent="0.25">
      <c r="B45" s="82"/>
      <c r="C45" s="128"/>
      <c r="D45" s="128"/>
      <c r="E45" s="128"/>
      <c r="F45" s="128"/>
      <c r="G45" s="128"/>
      <c r="H45" s="128"/>
      <c r="I45" s="128"/>
      <c r="J45" s="128"/>
      <c r="K45" s="128"/>
      <c r="M45" s="209"/>
      <c r="N45" s="185"/>
    </row>
    <row r="46" spans="2:14" ht="9.9499999999999993" customHeight="1" x14ac:dyDescent="0.25">
      <c r="B46" s="82"/>
      <c r="C46" s="81"/>
      <c r="N46" s="185"/>
    </row>
    <row r="47" spans="2:14" ht="15.75" customHeight="1" x14ac:dyDescent="0.25">
      <c r="B47" s="217" t="s">
        <v>164</v>
      </c>
      <c r="C47" s="217"/>
      <c r="D47" s="217"/>
      <c r="E47" s="217"/>
      <c r="F47" s="217"/>
      <c r="G47" s="193" t="s">
        <v>147</v>
      </c>
      <c r="H47" s="193"/>
      <c r="I47" s="193"/>
      <c r="J47" s="193"/>
      <c r="K47" s="193"/>
      <c r="M47" s="210" t="s">
        <v>182</v>
      </c>
      <c r="N47" s="185"/>
    </row>
    <row r="48" spans="2:14" ht="5.0999999999999996" customHeight="1" x14ac:dyDescent="0.25">
      <c r="B48" s="80"/>
      <c r="M48" s="211"/>
      <c r="N48" s="185"/>
    </row>
    <row r="49" spans="1:14" ht="84" customHeight="1" x14ac:dyDescent="0.25">
      <c r="B49" s="82">
        <f t="shared" ref="B49:B54" si="0">N49</f>
        <v>16</v>
      </c>
      <c r="C49" s="189" t="s">
        <v>125</v>
      </c>
      <c r="D49" s="189"/>
      <c r="E49" s="189"/>
      <c r="F49" s="189"/>
      <c r="G49" s="189"/>
      <c r="H49" s="189"/>
      <c r="I49" s="189"/>
      <c r="J49" s="189"/>
      <c r="K49" s="189"/>
      <c r="M49" s="211"/>
      <c r="N49" s="186">
        <f>SUBTOTAL(103,$B$11:$B48)+1-IF(ROW()&gt;14,1,0)-IF(ROW()&gt;31,1,0)-IF(ROW()&gt;48,1,0)-IF(ROW()&gt;60,1,0)-IF(ROW()&gt;66,1,0)-IF(ROW()&gt;68,1,0)-IF(ROW()&gt;73,1,0)-IF(ROW()&gt;83,1,0)-IF(ROW()&gt;97,1,0)</f>
        <v>16</v>
      </c>
    </row>
    <row r="50" spans="1:14" ht="84" customHeight="1" x14ac:dyDescent="0.25">
      <c r="B50" s="82">
        <f t="shared" si="0"/>
        <v>17</v>
      </c>
      <c r="C50" s="189" t="s">
        <v>165</v>
      </c>
      <c r="D50" s="189"/>
      <c r="E50" s="189"/>
      <c r="F50" s="189"/>
      <c r="G50" s="189"/>
      <c r="H50" s="189"/>
      <c r="I50" s="189"/>
      <c r="J50" s="189"/>
      <c r="K50" s="189"/>
      <c r="M50" s="211"/>
      <c r="N50" s="186">
        <f>SUBTOTAL(103,$B$11:$B49)+1-IF(ROW()&gt;14,1,0)-IF(ROW()&gt;31,1,0)-IF(ROW()&gt;48,1,0)-IF(ROW()&gt;60,1,0)-IF(ROW()&gt;66,1,0)-IF(ROW()&gt;68,1,0)-IF(ROW()&gt;73,1,0)-IF(ROW()&gt;83,1,0)-IF(ROW()&gt;97,1,0)</f>
        <v>17</v>
      </c>
    </row>
    <row r="51" spans="1:14" ht="114" customHeight="1" x14ac:dyDescent="0.25">
      <c r="B51" s="82">
        <f t="shared" si="0"/>
        <v>18</v>
      </c>
      <c r="C51" s="189" t="s">
        <v>276</v>
      </c>
      <c r="D51" s="189"/>
      <c r="E51" s="189"/>
      <c r="F51" s="189"/>
      <c r="G51" s="189"/>
      <c r="H51" s="189"/>
      <c r="I51" s="189"/>
      <c r="J51" s="189"/>
      <c r="K51" s="189"/>
      <c r="M51" s="211"/>
      <c r="N51" s="186">
        <f>SUBTOTAL(103,$B$11:$B50)+1-IF(ROW()&gt;14,1,0)-IF(ROW()&gt;31,1,0)-IF(ROW()&gt;48,1,0)-IF(ROW()&gt;60,1,0)-IF(ROW()&gt;66,1,0)-IF(ROW()&gt;68,1,0)-IF(ROW()&gt;73,1,0)-IF(ROW()&gt;83,1,0)-IF(ROW()&gt;97,1,0)</f>
        <v>18</v>
      </c>
    </row>
    <row r="52" spans="1:14" ht="39" customHeight="1" x14ac:dyDescent="0.25">
      <c r="B52" s="82">
        <f t="shared" si="0"/>
        <v>19</v>
      </c>
      <c r="C52" s="189" t="s">
        <v>169</v>
      </c>
      <c r="D52" s="189"/>
      <c r="E52" s="189"/>
      <c r="F52" s="189"/>
      <c r="G52" s="189"/>
      <c r="H52" s="189"/>
      <c r="I52" s="189"/>
      <c r="J52" s="189"/>
      <c r="K52" s="189"/>
      <c r="M52" s="211"/>
      <c r="N52" s="186">
        <f>SUBTOTAL(103,$B$11:$B51)+1-IF(ROW()&gt;14,1,0)-IF(ROW()&gt;31,1,0)-IF(ROW()&gt;48,1,0)-IF(ROW()&gt;60,1,0)-IF(ROW()&gt;66,1,0)-IF(ROW()&gt;68,1,0)-IF(ROW()&gt;73,1,0)-IF(ROW()&gt;83,1,0)-IF(ROW()&gt;97,1,0)</f>
        <v>19</v>
      </c>
    </row>
    <row r="53" spans="1:14" ht="39" customHeight="1" x14ac:dyDescent="0.25">
      <c r="B53" s="82">
        <f t="shared" si="0"/>
        <v>20</v>
      </c>
      <c r="C53" s="189" t="s">
        <v>144</v>
      </c>
      <c r="D53" s="189"/>
      <c r="E53" s="189"/>
      <c r="F53" s="189"/>
      <c r="G53" s="189"/>
      <c r="H53" s="189"/>
      <c r="I53" s="189"/>
      <c r="J53" s="189"/>
      <c r="K53" s="189"/>
      <c r="M53" s="211"/>
      <c r="N53" s="186">
        <f>SUBTOTAL(103,$B$11:$B52)+1-IF(ROW()&gt;14,1,0)-IF(ROW()&gt;31,1,0)-IF(ROW()&gt;48,1,0)-IF(ROW()&gt;60,1,0)-IF(ROW()&gt;66,1,0)-IF(ROW()&gt;68,1,0)-IF(ROW()&gt;73,1,0)-IF(ROW()&gt;83,1,0)-IF(ROW()&gt;97,1,0)</f>
        <v>20</v>
      </c>
    </row>
    <row r="54" spans="1:14" ht="77.25" customHeight="1" x14ac:dyDescent="0.25">
      <c r="B54" s="82">
        <f t="shared" si="0"/>
        <v>21</v>
      </c>
      <c r="C54" s="192" t="s">
        <v>275</v>
      </c>
      <c r="D54" s="192"/>
      <c r="E54" s="192"/>
      <c r="F54" s="192"/>
      <c r="G54" s="192"/>
      <c r="H54" s="192"/>
      <c r="I54" s="192"/>
      <c r="J54" s="192"/>
      <c r="K54" s="192"/>
      <c r="M54" s="211"/>
      <c r="N54" s="186">
        <f>SUBTOTAL(103,$B$11:$B53)+1-IF(ROW()&gt;14,1,0)-IF(ROW()&gt;31,1,0)-IF(ROW()&gt;48,1,0)-IF(ROW()&gt;60,1,0)-IF(ROW()&gt;66,1,0)-IF(ROW()&gt;68,1,0)-IF(ROW()&gt;73,1,0)-IF(ROW()&gt;83,1,0)-IF(ROW()&gt;97,1,0)</f>
        <v>21</v>
      </c>
    </row>
    <row r="55" spans="1:14" ht="54" hidden="1" customHeight="1" x14ac:dyDescent="0.25">
      <c r="B55" s="82"/>
      <c r="C55" s="189" t="s">
        <v>170</v>
      </c>
      <c r="D55" s="189"/>
      <c r="E55" s="189"/>
      <c r="F55" s="189"/>
      <c r="G55" s="189"/>
      <c r="H55" s="189"/>
      <c r="I55" s="189"/>
      <c r="J55" s="189"/>
      <c r="K55" s="189"/>
      <c r="M55" s="211"/>
      <c r="N55" s="185"/>
    </row>
    <row r="56" spans="1:14" ht="69" hidden="1" customHeight="1" x14ac:dyDescent="0.25">
      <c r="B56" s="82"/>
      <c r="C56" s="189" t="s">
        <v>166</v>
      </c>
      <c r="D56" s="189"/>
      <c r="E56" s="189"/>
      <c r="F56" s="189"/>
      <c r="G56" s="189"/>
      <c r="H56" s="189"/>
      <c r="I56" s="189"/>
      <c r="J56" s="189"/>
      <c r="K56" s="189"/>
      <c r="M56" s="211"/>
      <c r="N56" s="185"/>
    </row>
    <row r="57" spans="1:14" ht="2.1" customHeight="1" x14ac:dyDescent="0.25">
      <c r="B57" s="82"/>
      <c r="C57" s="128"/>
      <c r="D57" s="128"/>
      <c r="E57" s="128"/>
      <c r="F57" s="128"/>
      <c r="G57" s="128"/>
      <c r="H57" s="128"/>
      <c r="I57" s="128"/>
      <c r="J57" s="128"/>
      <c r="K57" s="128"/>
      <c r="M57" s="212"/>
      <c r="N57" s="185"/>
    </row>
    <row r="58" spans="1:14" ht="9.9499999999999993" customHeight="1" x14ac:dyDescent="0.25">
      <c r="B58" s="82"/>
      <c r="C58" s="145"/>
      <c r="D58" s="145"/>
      <c r="E58" s="145"/>
      <c r="F58" s="145"/>
      <c r="G58" s="145"/>
      <c r="H58" s="145"/>
      <c r="I58" s="145"/>
      <c r="J58" s="145"/>
      <c r="K58" s="145"/>
      <c r="N58" s="185"/>
    </row>
    <row r="59" spans="1:14" x14ac:dyDescent="0.25">
      <c r="B59" s="223" t="s">
        <v>227</v>
      </c>
      <c r="C59" s="223"/>
      <c r="D59" s="223"/>
      <c r="E59" s="223"/>
      <c r="F59" s="223"/>
      <c r="G59" s="222" t="s">
        <v>256</v>
      </c>
      <c r="H59" s="222"/>
      <c r="I59" s="222"/>
      <c r="J59" s="222"/>
      <c r="K59" s="222"/>
      <c r="M59" s="219" t="s">
        <v>257</v>
      </c>
      <c r="N59" s="185"/>
    </row>
    <row r="60" spans="1:14" ht="5.0999999999999996" customHeight="1" x14ac:dyDescent="0.25">
      <c r="B60" s="139"/>
      <c r="M60" s="220"/>
      <c r="N60" s="185"/>
    </row>
    <row r="61" spans="1:14" ht="65.099999999999994" customHeight="1" x14ac:dyDescent="0.25">
      <c r="A61" s="140"/>
      <c r="B61" s="82">
        <f>N61</f>
        <v>22</v>
      </c>
      <c r="C61" s="195" t="s">
        <v>277</v>
      </c>
      <c r="D61" s="195"/>
      <c r="E61" s="195"/>
      <c r="F61" s="195"/>
      <c r="G61" s="195"/>
      <c r="H61" s="195"/>
      <c r="I61" s="195"/>
      <c r="J61" s="195"/>
      <c r="K61" s="195"/>
      <c r="M61" s="220"/>
      <c r="N61" s="186">
        <f>SUBTOTAL(103,$B$11:$B60)+1-IF(ROW()&gt;14,1,0)-IF(ROW()&gt;31,1,0)-IF(ROW()&gt;48,1,0)-IF(ROW()&gt;60,1,0)-IF(ROW()&gt;66,1,0)-IF(ROW()&gt;68,1,0)-IF(ROW()&gt;73,1,0)-IF(ROW()&gt;83,1,0)-IF(ROW()&gt;97,1,0)</f>
        <v>22</v>
      </c>
    </row>
    <row r="62" spans="1:14" ht="54" customHeight="1" x14ac:dyDescent="0.25">
      <c r="A62" s="140"/>
      <c r="B62" s="141"/>
      <c r="C62" s="189" t="s">
        <v>258</v>
      </c>
      <c r="D62" s="189"/>
      <c r="E62" s="189"/>
      <c r="F62" s="189"/>
      <c r="G62" s="189"/>
      <c r="H62" s="189"/>
      <c r="I62" s="189"/>
      <c r="J62" s="189"/>
      <c r="K62" s="189"/>
      <c r="M62" s="220"/>
      <c r="N62" s="185"/>
    </row>
    <row r="63" spans="1:14" ht="69" customHeight="1" x14ac:dyDescent="0.25">
      <c r="A63" s="140"/>
      <c r="B63" s="141"/>
      <c r="C63" s="189" t="s">
        <v>279</v>
      </c>
      <c r="D63" s="189"/>
      <c r="E63" s="189"/>
      <c r="F63" s="189"/>
      <c r="G63" s="189"/>
      <c r="H63" s="189"/>
      <c r="I63" s="189"/>
      <c r="J63" s="189"/>
      <c r="K63" s="189"/>
      <c r="M63" s="221"/>
      <c r="N63" s="185"/>
    </row>
    <row r="64" spans="1:14" ht="9.9499999999999993" customHeight="1" x14ac:dyDescent="0.25">
      <c r="A64" s="140"/>
      <c r="B64" s="138"/>
      <c r="C64" s="140"/>
      <c r="D64" s="140"/>
      <c r="E64" s="140"/>
      <c r="F64" s="140"/>
      <c r="G64" s="140"/>
      <c r="H64" s="140"/>
      <c r="I64" s="140"/>
      <c r="J64" s="140"/>
      <c r="K64" s="140"/>
      <c r="N64" s="185"/>
    </row>
    <row r="65" spans="2:14" ht="18.75" customHeight="1" x14ac:dyDescent="0.25">
      <c r="B65" s="200" t="s">
        <v>126</v>
      </c>
      <c r="C65" s="200"/>
      <c r="D65" s="200"/>
      <c r="E65" s="200"/>
      <c r="F65" s="200"/>
      <c r="G65" s="200"/>
      <c r="H65" s="200"/>
      <c r="I65" s="200"/>
      <c r="J65" s="200"/>
      <c r="K65" s="200"/>
      <c r="M65" s="201" t="s">
        <v>186</v>
      </c>
      <c r="N65" s="185"/>
    </row>
    <row r="66" spans="2:14" x14ac:dyDescent="0.25">
      <c r="B66" s="79"/>
      <c r="M66" s="202"/>
      <c r="N66" s="185"/>
    </row>
    <row r="67" spans="2:14" ht="21.95" customHeight="1" x14ac:dyDescent="0.25">
      <c r="B67" s="189" t="s">
        <v>127</v>
      </c>
      <c r="C67" s="189"/>
      <c r="D67" s="189"/>
      <c r="E67" s="189"/>
      <c r="F67" s="189"/>
      <c r="G67" s="189"/>
      <c r="H67" s="189"/>
      <c r="I67" s="189"/>
      <c r="J67" s="189"/>
      <c r="K67" s="189"/>
      <c r="M67" s="202"/>
      <c r="N67" s="185"/>
    </row>
    <row r="68" spans="2:14" ht="54" customHeight="1" x14ac:dyDescent="0.25">
      <c r="B68" s="82">
        <f>N68</f>
        <v>24</v>
      </c>
      <c r="C68" s="192" t="s">
        <v>203</v>
      </c>
      <c r="D68" s="189"/>
      <c r="E68" s="189"/>
      <c r="F68" s="189"/>
      <c r="G68" s="189"/>
      <c r="H68" s="189"/>
      <c r="I68" s="189"/>
      <c r="J68" s="189"/>
      <c r="K68" s="189"/>
      <c r="M68" s="202"/>
      <c r="N68" s="186">
        <f>SUBTOTAL(103,$B$11:$B67)+1-IF(ROW()&gt;14,1,0)-IF(ROW()&gt;31,1,0)-IF(ROW()&gt;48,1,0)-IF(ROW()&gt;60,1,0)-IF(ROW()&gt;66,1,0)-IF(ROW()&gt;68,1,0)-IF(ROW()&gt;73,1,0)-IF(ROW()&gt;83,1,0)-IF(ROW()&gt;97,1,0)</f>
        <v>24</v>
      </c>
    </row>
    <row r="69" spans="2:14" ht="69" customHeight="1" x14ac:dyDescent="0.25">
      <c r="B69" s="82">
        <f>N69</f>
        <v>24</v>
      </c>
      <c r="C69" s="192" t="s">
        <v>173</v>
      </c>
      <c r="D69" s="189"/>
      <c r="E69" s="189"/>
      <c r="F69" s="189"/>
      <c r="G69" s="189"/>
      <c r="H69" s="189"/>
      <c r="I69" s="189"/>
      <c r="J69" s="189"/>
      <c r="K69" s="189"/>
      <c r="M69" s="202"/>
      <c r="N69" s="186">
        <f>SUBTOTAL(103,$B$11:$B68)+1-IF(ROW()&gt;14,1,0)-IF(ROW()&gt;31,1,0)-IF(ROW()&gt;48,1,0)-IF(ROW()&gt;60,1,0)-IF(ROW()&gt;66,1,0)-IF(ROW()&gt;68,1,0)-IF(ROW()&gt;73,1,0)-IF(ROW()&gt;83,1,0)-IF(ROW()&gt;97,1,0)</f>
        <v>24</v>
      </c>
    </row>
    <row r="70" spans="2:14" ht="39" customHeight="1" x14ac:dyDescent="0.25">
      <c r="B70" s="82">
        <f>N70</f>
        <v>25</v>
      </c>
      <c r="C70" s="189" t="s">
        <v>189</v>
      </c>
      <c r="D70" s="189"/>
      <c r="E70" s="189"/>
      <c r="F70" s="189"/>
      <c r="G70" s="189"/>
      <c r="H70" s="189"/>
      <c r="I70" s="189"/>
      <c r="J70" s="189"/>
      <c r="K70" s="189"/>
      <c r="M70" s="203"/>
      <c r="N70" s="186">
        <f>SUBTOTAL(103,$B$11:$B69)+1-IF(ROW()&gt;14,1,0)-IF(ROW()&gt;31,1,0)-IF(ROW()&gt;48,1,0)-IF(ROW()&gt;60,1,0)-IF(ROW()&gt;66,1,0)-IF(ROW()&gt;68,1,0)-IF(ROW()&gt;73,1,0)-IF(ROW()&gt;83,1,0)-IF(ROW()&gt;97,1,0)</f>
        <v>25</v>
      </c>
    </row>
    <row r="71" spans="2:14" ht="9.9499999999999993" customHeight="1" x14ac:dyDescent="0.25">
      <c r="B71" s="78"/>
      <c r="C71" s="78"/>
      <c r="D71" s="78"/>
      <c r="E71" s="78"/>
      <c r="F71" s="78"/>
      <c r="G71" s="78"/>
      <c r="H71" s="78"/>
      <c r="I71" s="78"/>
      <c r="J71" s="78"/>
      <c r="K71" s="78"/>
      <c r="N71" s="185"/>
    </row>
    <row r="72" spans="2:14" ht="15.75" customHeight="1" x14ac:dyDescent="0.25">
      <c r="B72" s="199" t="s">
        <v>167</v>
      </c>
      <c r="C72" s="199"/>
      <c r="D72" s="199"/>
      <c r="E72" s="199"/>
      <c r="F72" s="199"/>
      <c r="G72" s="198" t="s">
        <v>151</v>
      </c>
      <c r="H72" s="198"/>
      <c r="I72" s="198"/>
      <c r="J72" s="198"/>
      <c r="K72" s="198"/>
      <c r="M72" s="224" t="s">
        <v>183</v>
      </c>
      <c r="N72" s="185"/>
    </row>
    <row r="73" spans="2:14" x14ac:dyDescent="0.25">
      <c r="B73" s="199"/>
      <c r="C73" s="199"/>
      <c r="D73" s="199"/>
      <c r="E73" s="199"/>
      <c r="F73" s="199"/>
      <c r="G73" s="198" t="s">
        <v>154</v>
      </c>
      <c r="H73" s="198"/>
      <c r="I73" s="198"/>
      <c r="J73" s="198"/>
      <c r="K73" s="198"/>
      <c r="M73" s="225"/>
      <c r="N73" s="185"/>
    </row>
    <row r="74" spans="2:14" x14ac:dyDescent="0.25">
      <c r="B74" s="199"/>
      <c r="C74" s="199"/>
      <c r="D74" s="199"/>
      <c r="E74" s="199"/>
      <c r="F74" s="199"/>
      <c r="G74" s="198" t="s">
        <v>155</v>
      </c>
      <c r="H74" s="198"/>
      <c r="I74" s="198"/>
      <c r="J74" s="198"/>
      <c r="K74" s="198"/>
      <c r="M74" s="225"/>
      <c r="N74" s="185"/>
    </row>
    <row r="75" spans="2:14" ht="5.0999999999999996" customHeight="1" x14ac:dyDescent="0.25">
      <c r="B75" s="80"/>
      <c r="M75" s="225"/>
      <c r="N75" s="185"/>
    </row>
    <row r="76" spans="2:14" ht="84" customHeight="1" x14ac:dyDescent="0.25">
      <c r="B76" s="82">
        <f>N76</f>
        <v>26</v>
      </c>
      <c r="C76" s="189" t="s">
        <v>208</v>
      </c>
      <c r="D76" s="189"/>
      <c r="E76" s="189"/>
      <c r="F76" s="189"/>
      <c r="G76" s="189"/>
      <c r="H76" s="189"/>
      <c r="I76" s="189"/>
      <c r="J76" s="189"/>
      <c r="K76" s="189"/>
      <c r="M76" s="225"/>
      <c r="N76" s="186">
        <f>SUBTOTAL(103,$B$11:$B75)+1-IF(ROW()&gt;14,1,0)-IF(ROW()&gt;31,1,0)-IF(ROW()&gt;48,1,0)-IF(ROW()&gt;60,1,0)-IF(ROW()&gt;66,1,0)-IF(ROW()&gt;68,1,0)-IF(ROW()&gt;73,1,0)-IF(ROW()&gt;83,1,0)-IF(ROW()&gt;97,1,0)</f>
        <v>26</v>
      </c>
    </row>
    <row r="77" spans="2:14" ht="108.75" customHeight="1" x14ac:dyDescent="0.25">
      <c r="B77" s="82"/>
      <c r="C77" s="192" t="s">
        <v>264</v>
      </c>
      <c r="D77" s="192"/>
      <c r="E77" s="192"/>
      <c r="F77" s="192"/>
      <c r="G77" s="192"/>
      <c r="H77" s="192"/>
      <c r="I77" s="192"/>
      <c r="J77" s="192"/>
      <c r="K77" s="192"/>
      <c r="M77" s="225"/>
      <c r="N77" s="185"/>
    </row>
    <row r="78" spans="2:14" ht="111.95" customHeight="1" x14ac:dyDescent="0.25">
      <c r="B78" s="82">
        <f>N78</f>
        <v>27</v>
      </c>
      <c r="C78" s="192" t="s">
        <v>228</v>
      </c>
      <c r="D78" s="189"/>
      <c r="E78" s="189"/>
      <c r="F78" s="189"/>
      <c r="G78" s="189"/>
      <c r="H78" s="189"/>
      <c r="I78" s="189"/>
      <c r="J78" s="189"/>
      <c r="K78" s="189"/>
      <c r="M78" s="225"/>
      <c r="N78" s="186">
        <f>SUBTOTAL(103,$B$11:$B77)+1-IF(ROW()&gt;14,1,0)-IF(ROW()&gt;31,1,0)-IF(ROW()&gt;48,1,0)-IF(ROW()&gt;60,1,0)-IF(ROW()&gt;66,1,0)-IF(ROW()&gt;68,1,0)-IF(ROW()&gt;73,1,0)-IF(ROW()&gt;83,1,0)-IF(ROW()&gt;97,1,0)</f>
        <v>27</v>
      </c>
    </row>
    <row r="79" spans="2:14" ht="81.95" customHeight="1" x14ac:dyDescent="0.25">
      <c r="B79" s="82">
        <f>N79</f>
        <v>28</v>
      </c>
      <c r="C79" s="196" t="s">
        <v>148</v>
      </c>
      <c r="D79" s="189"/>
      <c r="E79" s="189"/>
      <c r="F79" s="189"/>
      <c r="G79" s="189"/>
      <c r="H79" s="189"/>
      <c r="I79" s="189"/>
      <c r="J79" s="189"/>
      <c r="K79" s="189"/>
      <c r="M79" s="225"/>
      <c r="N79" s="186">
        <f>SUBTOTAL(103,$B$11:$B78)+1-IF(ROW()&gt;14,1,0)-IF(ROW()&gt;31,1,0)-IF(ROW()&gt;48,1,0)-IF(ROW()&gt;60,1,0)-IF(ROW()&gt;66,1,0)-IF(ROW()&gt;68,1,0)-IF(ROW()&gt;73,1,0)-IF(ROW()&gt;83,1,0)-IF(ROW()&gt;97,1,0)</f>
        <v>28</v>
      </c>
    </row>
    <row r="80" spans="2:14" ht="144" customHeight="1" x14ac:dyDescent="0.25">
      <c r="B80" s="82">
        <f>N80</f>
        <v>29</v>
      </c>
      <c r="C80" s="192" t="s">
        <v>179</v>
      </c>
      <c r="D80" s="189"/>
      <c r="E80" s="189"/>
      <c r="F80" s="189"/>
      <c r="G80" s="189"/>
      <c r="H80" s="189"/>
      <c r="I80" s="189"/>
      <c r="J80" s="189"/>
      <c r="K80" s="189"/>
      <c r="M80" s="226"/>
      <c r="N80" s="186">
        <f>SUBTOTAL(103,$B$11:$B79)+1-IF(ROW()&gt;14,1,0)-IF(ROW()&gt;31,1,0)-IF(ROW()&gt;48,1,0)-IF(ROW()&gt;60,1,0)-IF(ROW()&gt;66,1,0)-IF(ROW()&gt;68,1,0)-IF(ROW()&gt;73,1,0)-IF(ROW()&gt;83,1,0)-IF(ROW()&gt;97,1,0)</f>
        <v>29</v>
      </c>
    </row>
    <row r="81" spans="2:14" ht="9.9499999999999993" customHeight="1" x14ac:dyDescent="0.25">
      <c r="B81" s="78"/>
      <c r="C81" s="78"/>
      <c r="D81" s="78"/>
      <c r="E81" s="78"/>
      <c r="F81" s="78"/>
      <c r="G81" s="78"/>
      <c r="H81" s="78"/>
      <c r="I81" s="78"/>
      <c r="J81" s="78"/>
      <c r="K81" s="78"/>
      <c r="N81" s="185"/>
    </row>
    <row r="82" spans="2:14" x14ac:dyDescent="0.25">
      <c r="B82" s="218" t="s">
        <v>149</v>
      </c>
      <c r="C82" s="218"/>
      <c r="D82" s="218"/>
      <c r="E82" s="218"/>
      <c r="F82" s="218"/>
      <c r="G82" s="230" t="s">
        <v>152</v>
      </c>
      <c r="H82" s="230"/>
      <c r="I82" s="230"/>
      <c r="J82" s="230"/>
      <c r="K82" s="230"/>
      <c r="M82" s="227" t="s">
        <v>184</v>
      </c>
      <c r="N82" s="185"/>
    </row>
    <row r="83" spans="2:14" x14ac:dyDescent="0.25">
      <c r="B83" s="218"/>
      <c r="C83" s="218"/>
      <c r="D83" s="218"/>
      <c r="E83" s="218"/>
      <c r="F83" s="218"/>
      <c r="G83" s="230" t="s">
        <v>156</v>
      </c>
      <c r="H83" s="230"/>
      <c r="I83" s="230"/>
      <c r="J83" s="230"/>
      <c r="K83" s="230"/>
      <c r="M83" s="228"/>
      <c r="N83" s="185"/>
    </row>
    <row r="84" spans="2:14" x14ac:dyDescent="0.25">
      <c r="B84" s="218"/>
      <c r="C84" s="218"/>
      <c r="D84" s="218"/>
      <c r="E84" s="218"/>
      <c r="F84" s="218"/>
      <c r="G84" s="230" t="s">
        <v>157</v>
      </c>
      <c r="H84" s="230"/>
      <c r="I84" s="230"/>
      <c r="J84" s="230"/>
      <c r="K84" s="230"/>
      <c r="M84" s="228"/>
      <c r="N84" s="185"/>
    </row>
    <row r="85" spans="2:14" ht="5.0999999999999996" customHeight="1" x14ac:dyDescent="0.25">
      <c r="B85" s="80"/>
      <c r="M85" s="228"/>
      <c r="N85" s="185"/>
    </row>
    <row r="86" spans="2:14" ht="69" customHeight="1" x14ac:dyDescent="0.25">
      <c r="B86" s="82">
        <f>N86</f>
        <v>30</v>
      </c>
      <c r="C86" s="189" t="s">
        <v>124</v>
      </c>
      <c r="D86" s="189"/>
      <c r="E86" s="189"/>
      <c r="F86" s="189"/>
      <c r="G86" s="189"/>
      <c r="H86" s="189"/>
      <c r="I86" s="189"/>
      <c r="J86" s="189"/>
      <c r="K86" s="189"/>
      <c r="M86" s="228"/>
      <c r="N86" s="186">
        <f>SUBTOTAL(103,$B$11:$B85)+1-IF(ROW()&gt;14,1,0)-IF(ROW()&gt;31,1,0)-IF(ROW()&gt;48,1,0)-IF(ROW()&gt;60,1,0)-IF(ROW()&gt;66,1,0)-IF(ROW()&gt;68,1,0)-IF(ROW()&gt;73,1,0)-IF(ROW()&gt;83,1,0)-IF(ROW()&gt;97,1,0)</f>
        <v>30</v>
      </c>
    </row>
    <row r="87" spans="2:14" ht="99" customHeight="1" x14ac:dyDescent="0.25">
      <c r="B87" s="82">
        <f>N87</f>
        <v>31</v>
      </c>
      <c r="C87" s="189" t="s">
        <v>176</v>
      </c>
      <c r="D87" s="189"/>
      <c r="E87" s="189"/>
      <c r="F87" s="189"/>
      <c r="G87" s="189"/>
      <c r="H87" s="189"/>
      <c r="I87" s="189"/>
      <c r="J87" s="189"/>
      <c r="K87" s="189"/>
      <c r="M87" s="228"/>
      <c r="N87" s="186">
        <f>SUBTOTAL(103,$B$11:$B86)+1-IF(ROW()&gt;14,1,0)-IF(ROW()&gt;31,1,0)-IF(ROW()&gt;48,1,0)-IF(ROW()&gt;60,1,0)-IF(ROW()&gt;66,1,0)-IF(ROW()&gt;68,1,0)-IF(ROW()&gt;73,1,0)-IF(ROW()&gt;83,1,0)-IF(ROW()&gt;97,1,0)</f>
        <v>31</v>
      </c>
    </row>
    <row r="88" spans="2:14" ht="69" customHeight="1" x14ac:dyDescent="0.25">
      <c r="B88" s="82"/>
      <c r="C88" s="189" t="s">
        <v>204</v>
      </c>
      <c r="D88" s="189"/>
      <c r="E88" s="189"/>
      <c r="F88" s="189"/>
      <c r="G88" s="189"/>
      <c r="H88" s="189"/>
      <c r="I88" s="189"/>
      <c r="J88" s="189"/>
      <c r="K88" s="189"/>
      <c r="M88" s="228"/>
      <c r="N88" s="185"/>
    </row>
    <row r="89" spans="2:14" ht="54" customHeight="1" x14ac:dyDescent="0.25">
      <c r="B89" s="82">
        <f>N89</f>
        <v>32</v>
      </c>
      <c r="C89" s="189" t="s">
        <v>150</v>
      </c>
      <c r="D89" s="189"/>
      <c r="E89" s="189"/>
      <c r="F89" s="189"/>
      <c r="G89" s="189"/>
      <c r="H89" s="189"/>
      <c r="I89" s="189"/>
      <c r="J89" s="189"/>
      <c r="K89" s="189"/>
      <c r="M89" s="228"/>
      <c r="N89" s="186">
        <f>SUBTOTAL(103,$B$11:$B88)+1-IF(ROW()&gt;14,1,0)-IF(ROW()&gt;31,1,0)-IF(ROW()&gt;48,1,0)-IF(ROW()&gt;60,1,0)-IF(ROW()&gt;66,1,0)-IF(ROW()&gt;68,1,0)-IF(ROW()&gt;73,1,0)-IF(ROW()&gt;83,1,0)-IF(ROW()&gt;97,1,0)</f>
        <v>32</v>
      </c>
    </row>
    <row r="90" spans="2:14" ht="84" customHeight="1" x14ac:dyDescent="0.25">
      <c r="B90" s="82">
        <f>N90</f>
        <v>33</v>
      </c>
      <c r="C90" s="192" t="s">
        <v>265</v>
      </c>
      <c r="D90" s="192"/>
      <c r="E90" s="192"/>
      <c r="F90" s="192"/>
      <c r="G90" s="192"/>
      <c r="H90" s="192"/>
      <c r="I90" s="192"/>
      <c r="J90" s="192"/>
      <c r="K90" s="192"/>
      <c r="M90" s="228"/>
      <c r="N90" s="186">
        <f>SUBTOTAL(103,$B$11:$B89)+1-IF(ROW()&gt;14,1,0)-IF(ROW()&gt;31,1,0)-IF(ROW()&gt;48,1,0)-IF(ROW()&gt;60,1,0)-IF(ROW()&gt;66,1,0)-IF(ROW()&gt;68,1,0)-IF(ROW()&gt;73,1,0)-IF(ROW()&gt;83,1,0)-IF(ROW()&gt;97,1,0)</f>
        <v>33</v>
      </c>
    </row>
    <row r="91" spans="2:14" ht="129" customHeight="1" x14ac:dyDescent="0.25">
      <c r="B91" s="82"/>
      <c r="C91" s="192" t="s">
        <v>266</v>
      </c>
      <c r="D91" s="192"/>
      <c r="E91" s="192"/>
      <c r="F91" s="192"/>
      <c r="G91" s="192"/>
      <c r="H91" s="192"/>
      <c r="I91" s="192"/>
      <c r="J91" s="192"/>
      <c r="K91" s="192"/>
      <c r="M91" s="228"/>
      <c r="N91" s="185"/>
    </row>
    <row r="92" spans="2:14" ht="99" customHeight="1" x14ac:dyDescent="0.25">
      <c r="B92" s="82">
        <f>N92</f>
        <v>34</v>
      </c>
      <c r="C92" s="189" t="s">
        <v>177</v>
      </c>
      <c r="D92" s="189"/>
      <c r="E92" s="189"/>
      <c r="F92" s="189"/>
      <c r="G92" s="189"/>
      <c r="H92" s="189"/>
      <c r="I92" s="189"/>
      <c r="J92" s="189"/>
      <c r="K92" s="189"/>
      <c r="M92" s="228"/>
      <c r="N92" s="186">
        <f>SUBTOTAL(103,$B$11:$B91)+1-IF(ROW()&gt;14,1,0)-IF(ROW()&gt;31,1,0)-IF(ROW()&gt;48,1,0)-IF(ROW()&gt;60,1,0)-IF(ROW()&gt;66,1,0)-IF(ROW()&gt;68,1,0)-IF(ROW()&gt;73,1,0)-IF(ROW()&gt;83,1,0)-IF(ROW()&gt;97,1,0)</f>
        <v>34</v>
      </c>
    </row>
    <row r="93" spans="2:14" ht="54" customHeight="1" x14ac:dyDescent="0.25">
      <c r="B93" s="82">
        <f>N93</f>
        <v>35</v>
      </c>
      <c r="C93" s="189" t="s">
        <v>178</v>
      </c>
      <c r="D93" s="189"/>
      <c r="E93" s="189"/>
      <c r="F93" s="189"/>
      <c r="G93" s="189"/>
      <c r="H93" s="189"/>
      <c r="I93" s="189"/>
      <c r="J93" s="189"/>
      <c r="K93" s="189"/>
      <c r="M93" s="228"/>
      <c r="N93" s="186">
        <f>SUBTOTAL(103,$B$11:$B92)+1-IF(ROW()&gt;14,1,0)-IF(ROW()&gt;31,1,0)-IF(ROW()&gt;48,1,0)-IF(ROW()&gt;60,1,0)-IF(ROW()&gt;66,1,0)-IF(ROW()&gt;68,1,0)-IF(ROW()&gt;73,1,0)-IF(ROW()&gt;83,1,0)-IF(ROW()&gt;97,1,0)</f>
        <v>35</v>
      </c>
    </row>
    <row r="94" spans="2:14" ht="54" customHeight="1" x14ac:dyDescent="0.25">
      <c r="B94" s="82">
        <f>N94</f>
        <v>36</v>
      </c>
      <c r="C94" s="189" t="s">
        <v>188</v>
      </c>
      <c r="D94" s="189"/>
      <c r="E94" s="189"/>
      <c r="F94" s="189"/>
      <c r="G94" s="189"/>
      <c r="H94" s="189"/>
      <c r="I94" s="189"/>
      <c r="J94" s="189"/>
      <c r="K94" s="189"/>
      <c r="M94" s="229"/>
      <c r="N94" s="186">
        <f>SUBTOTAL(103,$B$11:$B93)+1-IF(ROW()&gt;14,1,0)-IF(ROW()&gt;31,1,0)-IF(ROW()&gt;48,1,0)-IF(ROW()&gt;60,1,0)-IF(ROW()&gt;66,1,0)-IF(ROW()&gt;68,1,0)-IF(ROW()&gt;73,1,0)-IF(ROW()&gt;83,1,0)-IF(ROW()&gt;97,1,0)</f>
        <v>36</v>
      </c>
    </row>
    <row r="95" spans="2:14" ht="9.9499999999999993" customHeight="1" x14ac:dyDescent="0.25">
      <c r="N95" s="185"/>
    </row>
    <row r="96" spans="2:14" x14ac:dyDescent="0.25">
      <c r="B96" s="80" t="s">
        <v>129</v>
      </c>
      <c r="M96" s="213" t="s">
        <v>185</v>
      </c>
      <c r="N96" s="185"/>
    </row>
    <row r="97" spans="2:14" ht="5.0999999999999996" customHeight="1" x14ac:dyDescent="0.25">
      <c r="M97" s="214"/>
      <c r="N97" s="185"/>
    </row>
    <row r="98" spans="2:14" ht="69" customHeight="1" x14ac:dyDescent="0.25">
      <c r="B98" s="82">
        <f>N98</f>
        <v>37</v>
      </c>
      <c r="C98" s="189" t="s">
        <v>191</v>
      </c>
      <c r="D98" s="189"/>
      <c r="E98" s="189"/>
      <c r="F98" s="189"/>
      <c r="G98" s="189"/>
      <c r="H98" s="189"/>
      <c r="I98" s="189"/>
      <c r="J98" s="189"/>
      <c r="K98" s="189"/>
      <c r="M98" s="214"/>
      <c r="N98" s="186">
        <f>SUBTOTAL(103,$B$11:$B97)+1-IF(ROW()&gt;14,1,0)-IF(ROW()&gt;31,1,0)-IF(ROW()&gt;48,1,0)-IF(ROW()&gt;60,1,0)-IF(ROW()&gt;66,1,0)-IF(ROW()&gt;68,1,0)-IF(ROW()&gt;73,1,0)-IF(ROW()&gt;83,1,0)-IF(ROW()&gt;97,1,0)</f>
        <v>37</v>
      </c>
    </row>
    <row r="99" spans="2:14" ht="99" customHeight="1" x14ac:dyDescent="0.25">
      <c r="B99" s="82">
        <f>N99</f>
        <v>38</v>
      </c>
      <c r="C99" s="189" t="s">
        <v>211</v>
      </c>
      <c r="D99" s="189"/>
      <c r="E99" s="189"/>
      <c r="F99" s="189"/>
      <c r="G99" s="189"/>
      <c r="H99" s="189"/>
      <c r="I99" s="189"/>
      <c r="J99" s="189"/>
      <c r="K99" s="189"/>
      <c r="M99" s="214"/>
      <c r="N99" s="186">
        <f>SUBTOTAL(103,$B$11:$B98)+1-IF(ROW()&gt;14,1,0)-IF(ROW()&gt;31,1,0)-IF(ROW()&gt;48,1,0)-IF(ROW()&gt;60,1,0)-IF(ROW()&gt;66,1,0)-IF(ROW()&gt;68,1,0)-IF(ROW()&gt;73,1,0)-IF(ROW()&gt;83,1,0)-IF(ROW()&gt;97,1,0)</f>
        <v>38</v>
      </c>
    </row>
    <row r="100" spans="2:14" ht="39" customHeight="1" x14ac:dyDescent="0.25">
      <c r="B100" s="82">
        <f>N100</f>
        <v>39</v>
      </c>
      <c r="C100" s="189" t="s">
        <v>190</v>
      </c>
      <c r="D100" s="189"/>
      <c r="E100" s="189"/>
      <c r="F100" s="189"/>
      <c r="G100" s="189"/>
      <c r="H100" s="189"/>
      <c r="I100" s="189"/>
      <c r="J100" s="189"/>
      <c r="K100" s="189"/>
      <c r="M100" s="215"/>
      <c r="N100" s="186">
        <f>SUBTOTAL(103,$B$11:$B99)+1-IF(ROW()&gt;14,1,0)-IF(ROW()&gt;31,1,0)-IF(ROW()&gt;48,1,0)-IF(ROW()&gt;60,1,0)-IF(ROW()&gt;66,1,0)-IF(ROW()&gt;68,1,0)-IF(ROW()&gt;73,1,0)-IF(ROW()&gt;83,1,0)-IF(ROW()&gt;97,1,0)</f>
        <v>39</v>
      </c>
    </row>
  </sheetData>
  <sheetProtection algorithmName="SHA-512" hashValue="LRZikztSmjMZw9P9flLpbzmcTz9+79u75qohl6wLLxF4Zop9yEVlBQe53huCY+yVGJnrrbg//0UKuC9IWDuRsA==" saltValue="Zf6rCzTiDORgkeuB6xTNNQ==" spinCount="100000" sheet="1" formatCells="0" formatColumns="0" formatRows="0"/>
  <mergeCells count="93">
    <mergeCell ref="M59:M63"/>
    <mergeCell ref="G59:K59"/>
    <mergeCell ref="B59:F59"/>
    <mergeCell ref="M72:M80"/>
    <mergeCell ref="M82:M94"/>
    <mergeCell ref="C79:K79"/>
    <mergeCell ref="C80:K80"/>
    <mergeCell ref="C86:K86"/>
    <mergeCell ref="C87:K87"/>
    <mergeCell ref="C89:K89"/>
    <mergeCell ref="G82:K82"/>
    <mergeCell ref="G83:K83"/>
    <mergeCell ref="G84:K84"/>
    <mergeCell ref="C76:K76"/>
    <mergeCell ref="C69:K69"/>
    <mergeCell ref="B67:K67"/>
    <mergeCell ref="M96:M100"/>
    <mergeCell ref="M65:M70"/>
    <mergeCell ref="B14:F14"/>
    <mergeCell ref="B47:F47"/>
    <mergeCell ref="C35:K35"/>
    <mergeCell ref="C77:K77"/>
    <mergeCell ref="B82:F84"/>
    <mergeCell ref="C88:K88"/>
    <mergeCell ref="C90:K90"/>
    <mergeCell ref="C92:K92"/>
    <mergeCell ref="C93:K93"/>
    <mergeCell ref="C94:K94"/>
    <mergeCell ref="C100:K100"/>
    <mergeCell ref="C98:K98"/>
    <mergeCell ref="C99:K99"/>
    <mergeCell ref="C91:K91"/>
    <mergeCell ref="M8:M12"/>
    <mergeCell ref="M2:M6"/>
    <mergeCell ref="M14:M29"/>
    <mergeCell ref="M31:M45"/>
    <mergeCell ref="M47:M57"/>
    <mergeCell ref="B2:K2"/>
    <mergeCell ref="B3:K3"/>
    <mergeCell ref="B8:K8"/>
    <mergeCell ref="B10:K10"/>
    <mergeCell ref="C78:K78"/>
    <mergeCell ref="C11:K11"/>
    <mergeCell ref="C12:K12"/>
    <mergeCell ref="C16:K16"/>
    <mergeCell ref="C22:K22"/>
    <mergeCell ref="C23:K23"/>
    <mergeCell ref="C50:K50"/>
    <mergeCell ref="C24:K24"/>
    <mergeCell ref="C26:K26"/>
    <mergeCell ref="C33:K33"/>
    <mergeCell ref="C34:K34"/>
    <mergeCell ref="C36:K36"/>
    <mergeCell ref="G72:K72"/>
    <mergeCell ref="C56:K56"/>
    <mergeCell ref="G73:K73"/>
    <mergeCell ref="G74:K74"/>
    <mergeCell ref="B72:F74"/>
    <mergeCell ref="C62:K62"/>
    <mergeCell ref="C63:K63"/>
    <mergeCell ref="B65:K65"/>
    <mergeCell ref="C27:K27"/>
    <mergeCell ref="C28:K28"/>
    <mergeCell ref="C43:K43"/>
    <mergeCell ref="C44:K44"/>
    <mergeCell ref="C37:K37"/>
    <mergeCell ref="C39:K39"/>
    <mergeCell ref="C40:K40"/>
    <mergeCell ref="C41:K41"/>
    <mergeCell ref="C42:K42"/>
    <mergeCell ref="C38:K38"/>
    <mergeCell ref="B31:F31"/>
    <mergeCell ref="G47:K47"/>
    <mergeCell ref="G31:K31"/>
    <mergeCell ref="C68:K68"/>
    <mergeCell ref="C70:K70"/>
    <mergeCell ref="C49:K49"/>
    <mergeCell ref="C61:K61"/>
    <mergeCell ref="C51:K51"/>
    <mergeCell ref="C52:K52"/>
    <mergeCell ref="C53:K53"/>
    <mergeCell ref="C55:K55"/>
    <mergeCell ref="C54:K54"/>
    <mergeCell ref="C21:K21"/>
    <mergeCell ref="C18:K18"/>
    <mergeCell ref="C25:K25"/>
    <mergeCell ref="G14:K14"/>
    <mergeCell ref="C17:K17"/>
    <mergeCell ref="B4:K4"/>
    <mergeCell ref="C19:K19"/>
    <mergeCell ref="C20:K20"/>
    <mergeCell ref="B6:K6"/>
    <mergeCell ref="B5:K5"/>
  </mergeCells>
  <conditionalFormatting sqref="A1:XFD1048576">
    <cfRule type="expression" priority="1">
      <formula>CELL("protect",A1)-1</formula>
    </cfRule>
  </conditionalFormatting>
  <hyperlinks>
    <hyperlink ref="G14" location="Applicant_Principals!H40" display="Click Here to Return" xr:uid="{00000000-0004-0000-0100-000000000000}"/>
    <hyperlink ref="G31" location="Applicant_Principals!H13" display="Click Here to Return" xr:uid="{00000000-0004-0000-0100-000001000000}"/>
    <hyperlink ref="G47" location="Applicant_Principals!H13" display="Click Here to Return" xr:uid="{00000000-0004-0000-0100-000002000000}"/>
    <hyperlink ref="G14:K14" location="Applicant_Principals!H13" display="Click Here to Return to Applicant 1st Level" xr:uid="{00000000-0004-0000-0100-000003000000}"/>
    <hyperlink ref="G47:K47" location="Applicant_Principals!H107" display="Click Here to Return to Applicant 3rd Level" xr:uid="{00000000-0004-0000-0100-000004000000}"/>
    <hyperlink ref="G31:K31" location="Applicant_Principals!H40" display="Click Here to Return to Applicant 2nd Level" xr:uid="{00000000-0004-0000-0100-000005000000}"/>
    <hyperlink ref="G72:K72" location="Developer_Principals!H15" display="Click Here to Return to 1st Developer's 1st Level" xr:uid="{00000000-0004-0000-0100-000006000000}"/>
    <hyperlink ref="G82:K82" location="Developer_Principals!H42" display="Click Here to Return to 1st Developer's 2nd Level" xr:uid="{00000000-0004-0000-0100-000007000000}"/>
    <hyperlink ref="G73:K73" location="Developer_Principals!H115" display="Click Here to Return to 2nd Developer's 1st Level" xr:uid="{00000000-0004-0000-0100-000008000000}"/>
    <hyperlink ref="G74:K74" location="Developer_Principals!H215" display="Click Here to Return to 3rd Developer's 1st Level" xr:uid="{00000000-0004-0000-0100-000009000000}"/>
    <hyperlink ref="G83:K83" location="Developer_Principals!H142" display="Click Here to Return to 2nd Developer's 2nd Level" xr:uid="{00000000-0004-0000-0100-00000A000000}"/>
    <hyperlink ref="G84:K84" location="Developer_Principals!H242" display="Click Here to Return to 3rd Developer's 2nd Level" xr:uid="{00000000-0004-0000-0100-00000B000000}"/>
    <hyperlink ref="G59" location="Applicant_Principals!H13" display="Click Here to Return" xr:uid="{00000000-0004-0000-0100-00000C000000}"/>
    <hyperlink ref="G59:K59" location="Applicant_Principals!H174" display="Click Here to Return to Applicant 4th Level" xr:uid="{00000000-0004-0000-0100-00000D000000}"/>
  </hyperlinks>
  <printOptions horizontalCentered="1"/>
  <pageMargins left="0.5" right="0.5" top="1" bottom="0.5" header="0.3" footer="0.3"/>
  <pageSetup orientation="portrait" verticalDpi="1200" r:id="rId1"/>
  <headerFooter>
    <oddFooter>&amp;LPage &amp;P of &amp;N
&amp;A Worksheet Tab&amp;RPrincipals of the Applicant and Developer(s) Disclosure Form (Form Rev. 05-2019)</oddFooter>
  </headerFooter>
  <rowBreaks count="3" manualBreakCount="3">
    <brk id="13" min="1" max="10" man="1"/>
    <brk id="46" min="1" max="10" man="1"/>
    <brk id="64" min="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234"/>
  <sheetViews>
    <sheetView tabSelected="1" zoomScale="80" zoomScaleNormal="80" zoomScaleSheetLayoutView="100" workbookViewId="0">
      <selection activeCell="L28" sqref="L28"/>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27.7109375" style="16" customWidth="1"/>
    <col min="13" max="13" width="2.28515625" style="23" customWidth="1"/>
    <col min="14" max="14" width="135.28515625"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
      <c r="A1" s="136" t="s">
        <v>259</v>
      </c>
      <c r="B1" s="15"/>
      <c r="C1" s="15"/>
      <c r="D1" s="15"/>
      <c r="E1" s="15"/>
      <c r="F1" s="15"/>
      <c r="G1" s="236"/>
      <c r="H1" s="236"/>
      <c r="I1" s="236"/>
      <c r="J1" s="236"/>
      <c r="K1" s="236"/>
      <c r="N1" s="158" t="s">
        <v>252</v>
      </c>
    </row>
    <row r="2" spans="1:22" ht="15" customHeight="1" x14ac:dyDescent="0.25">
      <c r="G2" s="236"/>
      <c r="H2" s="236"/>
      <c r="I2" s="236"/>
      <c r="J2" s="236"/>
      <c r="K2" s="236"/>
      <c r="N2" s="159" t="s">
        <v>251</v>
      </c>
    </row>
    <row r="3" spans="1:22" ht="15.75" customHeight="1" x14ac:dyDescent="0.25">
      <c r="A3" s="2" t="s">
        <v>32</v>
      </c>
      <c r="B3" s="2"/>
      <c r="C3" s="2"/>
      <c r="N3" s="160" t="s">
        <v>250</v>
      </c>
    </row>
    <row r="4" spans="1:22" ht="20.100000000000001" customHeight="1" x14ac:dyDescent="0.25">
      <c r="D4" s="17" t="s">
        <v>3</v>
      </c>
      <c r="E4" s="17"/>
      <c r="F4" s="238" t="s">
        <v>2</v>
      </c>
      <c r="G4" s="238"/>
      <c r="H4" s="29"/>
      <c r="I4" s="3"/>
      <c r="P4" s="244" t="s">
        <v>110</v>
      </c>
    </row>
    <row r="5" spans="1:22" ht="9.9499999999999993" customHeight="1" x14ac:dyDescent="0.25">
      <c r="P5" s="244"/>
    </row>
    <row r="6" spans="1:22" ht="15.75" customHeight="1" x14ac:dyDescent="0.25">
      <c r="A6" s="2" t="str">
        <f>"Provide the name of the Applicant "&amp;IF($F$4=Menus!$B$2,"entity after selecting its organizational struture above.",$F$4&amp;":")</f>
        <v>Provide the name of the Applicant entity after selecting its organizational struture above.</v>
      </c>
      <c r="B6" s="2"/>
      <c r="C6" s="2"/>
      <c r="L6" s="242" t="str">
        <f>IF($P$7="No","% Ownership input features will not be made available until invitation to credit underwriting","")</f>
        <v>% Ownership input features will not be made available until invitation to credit underwriting</v>
      </c>
      <c r="N6" s="18" t="s">
        <v>210</v>
      </c>
      <c r="P6" s="245"/>
    </row>
    <row r="7" spans="1:22" ht="30" customHeight="1" x14ac:dyDescent="0.25">
      <c r="F7" s="237"/>
      <c r="G7" s="237"/>
      <c r="H7" s="237"/>
      <c r="I7" s="237"/>
      <c r="J7" s="237"/>
      <c r="L7" s="242"/>
      <c r="N7" s="19" t="s">
        <v>96</v>
      </c>
      <c r="P7" s="44" t="s">
        <v>111</v>
      </c>
    </row>
    <row r="8" spans="1:22" ht="9.9499999999999993" customHeight="1" x14ac:dyDescent="0.25">
      <c r="L8" s="242"/>
    </row>
    <row r="9" spans="1:22" ht="15" customHeight="1" thickBot="1" x14ac:dyDescent="0.3">
      <c r="A9" s="12" t="str">
        <f>"First Principal Disclosure Level:"</f>
        <v>First Principal Disclosure Level:</v>
      </c>
      <c r="B9" s="13"/>
      <c r="C9" s="13"/>
      <c r="D9" s="13"/>
      <c r="E9" s="13"/>
      <c r="F9" s="13"/>
      <c r="G9" s="13"/>
      <c r="H9" s="13"/>
      <c r="I9" s="13"/>
      <c r="J9" s="13"/>
      <c r="K9" s="13"/>
      <c r="L9" s="243"/>
      <c r="P9" s="239" t="s">
        <v>28</v>
      </c>
      <c r="T9" s="239" t="s">
        <v>195</v>
      </c>
      <c r="V9" s="239" t="s">
        <v>272</v>
      </c>
    </row>
    <row r="10" spans="1:22" ht="15" customHeight="1" x14ac:dyDescent="0.25">
      <c r="A10" s="2"/>
      <c r="B10" s="234" t="s">
        <v>196</v>
      </c>
      <c r="C10" s="234"/>
      <c r="D10" s="234"/>
      <c r="E10" s="234"/>
      <c r="F10" s="234"/>
      <c r="G10" s="234"/>
      <c r="H10" s="234"/>
      <c r="J10" s="232" t="s">
        <v>22</v>
      </c>
      <c r="L10" s="42" t="str">
        <f>IF($P$7="No","",IF(SUM(L13:L32)=1,"ü","¤"))</f>
        <v/>
      </c>
      <c r="P10" s="240"/>
      <c r="T10" s="240"/>
      <c r="V10" s="240"/>
    </row>
    <row r="11" spans="1:22" ht="30" customHeight="1" x14ac:dyDescent="0.25">
      <c r="A11" s="2"/>
      <c r="B11" s="2"/>
      <c r="C11" s="2"/>
      <c r="D11" s="5" t="s">
        <v>84</v>
      </c>
      <c r="E11" s="5"/>
      <c r="F11" s="5" t="s">
        <v>135</v>
      </c>
      <c r="G11" s="6"/>
      <c r="H11" s="6" t="s">
        <v>19</v>
      </c>
      <c r="I11" s="6"/>
      <c r="J11" s="232"/>
      <c r="L11" s="10" t="s">
        <v>114</v>
      </c>
      <c r="M11" s="24"/>
      <c r="N11" s="18" t="s">
        <v>153</v>
      </c>
      <c r="P11" s="241"/>
      <c r="T11" s="241"/>
      <c r="V11" s="241"/>
    </row>
    <row r="12" spans="1:22" ht="5.0999999999999996" customHeight="1" x14ac:dyDescent="0.25">
      <c r="A12" s="2"/>
      <c r="B12" s="2"/>
      <c r="C12" s="2"/>
      <c r="D12" s="35"/>
      <c r="E12" s="35"/>
      <c r="F12" s="100"/>
      <c r="G12" s="34"/>
      <c r="H12" s="34"/>
      <c r="I12" s="34"/>
      <c r="J12" s="35"/>
      <c r="K12" s="35"/>
      <c r="L12" s="35"/>
      <c r="P12" s="84"/>
      <c r="T12" s="84"/>
      <c r="V12" s="173" t="str">
        <f>IF(LEFT(N12,LEN(PofA_NotOK))=PofA_NotOK,"PofA_NotOK",IF(LEFT(N12,LEN(Oof1st_NotOK))=Oof1st_NotOK,"Oof1st_NotOK",""))</f>
        <v/>
      </c>
    </row>
    <row r="13" spans="1:22" ht="20.100000000000001" customHeight="1" x14ac:dyDescent="0.25">
      <c r="D13" s="20">
        <f>MAX(D$12:D12)+1</f>
        <v>1</v>
      </c>
      <c r="E13" s="20"/>
      <c r="F13" s="30" t="s">
        <v>2</v>
      </c>
      <c r="G13" s="72"/>
      <c r="H13" s="9"/>
      <c r="I13" s="73"/>
      <c r="J13" s="9" t="s">
        <v>2</v>
      </c>
      <c r="L13" s="137"/>
      <c r="M13" s="42" t="str">
        <f>IF($P$7="No","",IF(OR($J13=Menus!$D$3,$J13=Menus!$D$4,$J13=Menus!$D$5,$J13=Menus!$D$8),IF($P13=1,"ü","¤"),IF(OR($J13=Menus!$D$6,$J13=Menus!$D$7,$J13=Menus!$D$9),"û","")))</f>
        <v/>
      </c>
      <c r="N13" s="101"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IF($F$4=Menus!$B$3,IF(OR($F13=Menus!$C$3,$F13=Menus!$C$4,$F13=Menus!$C$5),OK,IF($F13=Menus!$C$2,SelectaPrincipal,NOT_OK)),IF($F$4=Menus!$B$4,IF(OR($F13=Menus!$C$6,$F13=Menus!$C$7,$F13=Menus!$C$8),OK,IF($F13=Menus!$C$2,SelectaPrincipal,NOT_OK)),IF($F$4=Menus!$B$2,ApplicantStructure,IF($F$4=Menus!$B$7,IF(OR($F13=Menus!$C$10,$F13=Menus!$C$11,$F13=Menus!$C$12),OK,IF($F13=Menus!$C$2,SelectaPrincipal,NOT_OK)),IF(OR($F13=Menus!$C$9,$F13=Menus!$C$10,$F13=Menus!$C$11,$F13=Menus!$C$12),OK,IF($F13=Menus!$C$2,SelectaPrincipal,NOT_OK)))))))&amp;IF(AND($H13="",$F13&lt;&gt;Menus!$C$2,$J13&lt;&gt;Menus!$D$2),NeedName,IF(AND($J13&lt;&gt;Menus!$D$2,$J13&lt;&gt;Menus!$D$9,$F13&lt;&gt;Menus!$C$5,$F13&lt;&gt;Menus!$C$8,V13&lt;&gt;"PofA_NotOK",V13&lt;&gt;"Oof1st_NotOK"),Continue,IF(OR(AND($F13&lt;&gt;Menus!$C$2,$J13=Menus!$D$9),AND(OR($F$4=Menus!$B$3,$F$4=Menus!$B$4),OR($F13=Menus!$C$5,$F13=Menus!$C$8))),Final,""))))</f>
        <v>Please select the appropriate organizational structure for the Applicant identified above.</v>
      </c>
      <c r="P13" s="118" t="str">
        <f ca="1">IF(SUMIFS($L$40:$L$99,$B$40:$B$99,$D13&amp;"."&amp;IF(CELL("type",$H13)="b",""," ("&amp;$H13&amp;")"))=0,"",SUMIFS($L$40:$L$99,$B$40:$B$99,$D13&amp;"."&amp;IF(CELL("type",$H13)="b",""," ("&amp;$H13&amp;")")))</f>
        <v/>
      </c>
      <c r="Q13" s="103"/>
      <c r="R13" s="103"/>
      <c r="S13" s="103"/>
      <c r="T13" s="155">
        <f t="shared" ref="T13:T32" si="0">IF(OR(N13=NOT_OK,N13=NOT_OK&amp;Continue,N13=NOT_OK&amp;Final,N13=PofA_NotOK),1,IF(N13=Oof1st_NotOK,2,IF(N13=OK&amp;Continue,3,IF(N13=OK&amp;Final,4,0))))</f>
        <v>0</v>
      </c>
      <c r="V13" s="117" t="str">
        <f>IF(OR($F13=Menus!$C$2,$F13=Menus!$C$3,$F13=Menus!$C$4,$F13=Menus!$C$5,$F13=Menus!$C$6,$F13=Menus!$C$7,$F13=Menus!$C$8,$F13=Menus!$C$9,$F13=Menus!$C$10,$F13=Menus!$C$11,$F13=Menus!$C$12)=FALSE,"PofA_NotOK",IF(OR(AND($J13&lt;&gt;Menus!$D$2,$J13&lt;&gt;Menus!$D$3,$J13&lt;&gt;Menus!$D$4,$J13&lt;&gt;Menus!$D$5,$J13&lt;&gt;Menus!$D$6,$J13&lt;&gt;Menus!$D$7,$J13&lt;&gt;Menus!$D$8,$J13&lt;&gt;Menus!$D$9),AND(OR($F13=Menus!$C$10,$F13=Menus!$C$11,$F13=Menus!$C$12),AND($J13&lt;&gt;Menus!$D$9,$J13&lt;&gt;Menus!$D$2))),"Oof1st_NotOK",""))</f>
        <v/>
      </c>
    </row>
    <row r="14" spans="1:22" ht="20.100000000000001" customHeight="1" x14ac:dyDescent="0.25">
      <c r="D14" s="20">
        <f>MAX(D$12:D13)+1</f>
        <v>2</v>
      </c>
      <c r="E14" s="20"/>
      <c r="F14" s="30" t="s">
        <v>2</v>
      </c>
      <c r="G14" s="72"/>
      <c r="H14" s="9"/>
      <c r="I14" s="73"/>
      <c r="J14" s="9" t="s">
        <v>2</v>
      </c>
      <c r="L14" s="137"/>
      <c r="M14" s="42" t="str">
        <f>IF($P$7="No","",IF(OR($J14=Menus!$D$3,$J14=Menus!$D$4,$J14=Menus!$D$5,$J14=Menus!$D$8),IF($P14=1,"ü","¤"),IF(OR($J14=Menus!$D$6,$J14=Menus!$D$7,$J14=Menus!$D$9),"û","")))</f>
        <v/>
      </c>
      <c r="N14" s="101"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IF($F$4=Menus!$B$3,IF(OR($F14=Menus!$C$3,$F14=Menus!$C$4,$F14=Menus!$C$5),OK,IF($F14=Menus!$C$2,SelectaPrincipal,NOT_OK)),IF($F$4=Menus!$B$4,IF(OR($F14=Menus!$C$6,$F14=Menus!$C$7,$F14=Menus!$C$8),OK,IF($F14=Menus!$C$2,SelectaPrincipal,NOT_OK)),IF($F$4=Menus!$B$2,ApplicantStructure,IF($F$4=Menus!$B$7,IF(OR($F14=Menus!$C$10,$F14=Menus!$C$11,$F14=Menus!$C$12),OK,IF($F14=Menus!$C$2,SelectaPrincipal,NOT_OK)),IF(OR($F14=Menus!$C$9,$F14=Menus!$C$10,$F14=Menus!$C$11,$F14=Menus!$C$12),OK,IF($F14=Menus!$C$2,SelectaPrincipal,NOT_OK)))))))&amp;IF(AND($H14="",$F14&lt;&gt;Menus!$C$2,$J14&lt;&gt;Menus!$D$2),NeedName,IF(AND($J14&lt;&gt;Menus!$D$2,$J14&lt;&gt;Menus!$D$9,$F14&lt;&gt;Menus!$C$5,$F14&lt;&gt;Menus!$C$8,V14&lt;&gt;"PofA_NotOK",V14&lt;&gt;"Oof1st_NotOK"),Continue,IF(OR(AND($F14&lt;&gt;Menus!$C$2,$J14=Menus!$D$9),AND(OR($F$4=Menus!$B$3,$F$4=Menus!$B$4),OR($F14=Menus!$C$5,$F14=Menus!$C$8))),Final,""))))</f>
        <v>Please select the appropriate organizational structure for the Applicant identified above.</v>
      </c>
      <c r="P14" s="118" t="str">
        <f t="shared" ref="P14:P32" ca="1" si="1">IF(SUMIFS($L$40:$L$99,$B$40:$B$99,$D14&amp;"."&amp;IF(CELL("type",$H14)="b",""," ("&amp;$H14&amp;")"))=0,"",SUMIFS($L$40:$L$99,$B$40:$B$99,$D14&amp;"."&amp;IF(CELL("type",$H14)="b",""," ("&amp;$H14&amp;")")))</f>
        <v/>
      </c>
      <c r="Q14" s="103"/>
      <c r="R14" s="103"/>
      <c r="S14" s="103"/>
      <c r="T14" s="155">
        <f t="shared" si="0"/>
        <v>0</v>
      </c>
      <c r="V14" s="117" t="str">
        <f>IF(OR($F14=Menus!$C$2,$F14=Menus!$C$3,$F14=Menus!$C$4,$F14=Menus!$C$5,$F14=Menus!$C$6,$F14=Menus!$C$7,$F14=Menus!$C$8,$F14=Menus!$C$9,$F14=Menus!$C$10,$F14=Menus!$C$11,$F14=Menus!$C$12)=FALSE,"PofA_NotOK",IF(OR(AND($J14&lt;&gt;Menus!$D$2,$J14&lt;&gt;Menus!$D$3,$J14&lt;&gt;Menus!$D$4,$J14&lt;&gt;Menus!$D$5,$J14&lt;&gt;Menus!$D$6,$J14&lt;&gt;Menus!$D$7,$J14&lt;&gt;Menus!$D$8,$J14&lt;&gt;Menus!$D$9),AND(OR($F14=Menus!$C$10,$F14=Menus!$C$11,$F14=Menus!$C$12),AND($J14&lt;&gt;Menus!$D$9,$J14&lt;&gt;Menus!$D$2))),"Oof1st_NotOK",""))</f>
        <v/>
      </c>
    </row>
    <row r="15" spans="1:22" ht="20.100000000000001" customHeight="1" x14ac:dyDescent="0.25">
      <c r="D15" s="20">
        <f>MAX(D$12:D14)+1</f>
        <v>3</v>
      </c>
      <c r="E15" s="20"/>
      <c r="F15" s="30" t="s">
        <v>2</v>
      </c>
      <c r="G15" s="72"/>
      <c r="H15" s="9"/>
      <c r="I15" s="73"/>
      <c r="J15" s="9" t="s">
        <v>2</v>
      </c>
      <c r="L15" s="137"/>
      <c r="M15" s="42" t="str">
        <f>IF($P$7="No","",IF(OR($J15=Menus!$D$3,$J15=Menus!$D$4,$J15=Menus!$D$5,$J15=Menus!$D$8),IF($P15=1,"ü","¤"),IF(OR($J15=Menus!$D$6,$J15=Menus!$D$7,$J15=Menus!$D$9),"û","")))</f>
        <v/>
      </c>
      <c r="N15" s="101"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IF($F$4=Menus!$B$3,IF(OR($F15=Menus!$C$3,$F15=Menus!$C$4,$F15=Menus!$C$5),OK,IF($F15=Menus!$C$2,SelectaPrincipal,NOT_OK)),IF($F$4=Menus!$B$4,IF(OR($F15=Menus!$C$6,$F15=Menus!$C$7,$F15=Menus!$C$8),OK,IF($F15=Menus!$C$2,SelectaPrincipal,NOT_OK)),IF($F$4=Menus!$B$2,ApplicantStructure,IF($F$4=Menus!$B$7,IF(OR($F15=Menus!$C$10,$F15=Menus!$C$11,$F15=Menus!$C$12),OK,IF($F15=Menus!$C$2,SelectaPrincipal,NOT_OK)),IF(OR($F15=Menus!$C$9,$F15=Menus!$C$10,$F15=Menus!$C$11,$F15=Menus!$C$12),OK,IF($F15=Menus!$C$2,SelectaPrincipal,NOT_OK)))))))&amp;IF(AND($H15="",$F15&lt;&gt;Menus!$C$2,$J15&lt;&gt;Menus!$D$2),NeedName,IF(AND($J15&lt;&gt;Menus!$D$2,$J15&lt;&gt;Menus!$D$9,$F15&lt;&gt;Menus!$C$5,$F15&lt;&gt;Menus!$C$8,V15&lt;&gt;"PofA_NotOK",V15&lt;&gt;"Oof1st_NotOK"),Continue,IF(OR(AND($F15&lt;&gt;Menus!$C$2,$J15=Menus!$D$9),AND(OR($F$4=Menus!$B$3,$F$4=Menus!$B$4),OR($F15=Menus!$C$5,$F15=Menus!$C$8))),Final,""))))</f>
        <v>Please select the appropriate organizational structure for the Applicant identified above.</v>
      </c>
      <c r="P15" s="118" t="str">
        <f t="shared" ca="1" si="1"/>
        <v/>
      </c>
      <c r="Q15" s="103"/>
      <c r="R15" s="103"/>
      <c r="S15" s="103"/>
      <c r="T15" s="155">
        <f t="shared" si="0"/>
        <v>0</v>
      </c>
      <c r="V15" s="117" t="str">
        <f>IF(OR($F15=Menus!$C$2,$F15=Menus!$C$3,$F15=Menus!$C$4,$F15=Menus!$C$5,$F15=Menus!$C$6,$F15=Menus!$C$7,$F15=Menus!$C$8,$F15=Menus!$C$9,$F15=Menus!$C$10,$F15=Menus!$C$11,$F15=Menus!$C$12)=FALSE,"PofA_NotOK",IF(OR(AND($J15&lt;&gt;Menus!$D$2,$J15&lt;&gt;Menus!$D$3,$J15&lt;&gt;Menus!$D$4,$J15&lt;&gt;Menus!$D$5,$J15&lt;&gt;Menus!$D$6,$J15&lt;&gt;Menus!$D$7,$J15&lt;&gt;Menus!$D$8,$J15&lt;&gt;Menus!$D$9),AND(OR($F15=Menus!$C$10,$F15=Menus!$C$11,$F15=Menus!$C$12),AND($J15&lt;&gt;Menus!$D$9,$J15&lt;&gt;Menus!$D$2))),"Oof1st_NotOK",""))</f>
        <v/>
      </c>
    </row>
    <row r="16" spans="1:22" ht="20.100000000000001" customHeight="1" x14ac:dyDescent="0.25">
      <c r="D16" s="20">
        <f>MAX(D$12:D15)+1</f>
        <v>4</v>
      </c>
      <c r="E16" s="20"/>
      <c r="F16" s="30" t="s">
        <v>2</v>
      </c>
      <c r="G16" s="72"/>
      <c r="H16" s="9"/>
      <c r="I16" s="73"/>
      <c r="J16" s="9" t="s">
        <v>2</v>
      </c>
      <c r="L16" s="137"/>
      <c r="M16" s="42" t="str">
        <f>IF($P$7="No","",IF(OR($J16=Menus!$D$3,$J16=Menus!$D$4,$J16=Menus!$D$5,$J16=Menus!$D$8),IF($P16=1,"ü","¤"),IF(OR($J16=Menus!$D$6,$J16=Menus!$D$7,$J16=Menus!$D$9),"û","")))</f>
        <v/>
      </c>
      <c r="N16" s="101"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IF($F$4=Menus!$B$3,IF(OR($F16=Menus!$C$3,$F16=Menus!$C$4,$F16=Menus!$C$5),OK,IF($F16=Menus!$C$2,SelectaPrincipal,NOT_OK)),IF($F$4=Menus!$B$4,IF(OR($F16=Menus!$C$6,$F16=Menus!$C$7,$F16=Menus!$C$8),OK,IF($F16=Menus!$C$2,SelectaPrincipal,NOT_OK)),IF($F$4=Menus!$B$2,ApplicantStructure,IF($F$4=Menus!$B$7,IF(OR($F16=Menus!$C$10,$F16=Menus!$C$11,$F16=Menus!$C$12),OK,IF($F16=Menus!$C$2,SelectaPrincipal,NOT_OK)),IF(OR($F16=Menus!$C$9,$F16=Menus!$C$10,$F16=Menus!$C$11,$F16=Menus!$C$12),OK,IF($F16=Menus!$C$2,SelectaPrincipal,NOT_OK)))))))&amp;IF(AND($H16="",$F16&lt;&gt;Menus!$C$2,$J16&lt;&gt;Menus!$D$2),NeedName,IF(AND($J16&lt;&gt;Menus!$D$2,$J16&lt;&gt;Menus!$D$9,$F16&lt;&gt;Menus!$C$5,$F16&lt;&gt;Menus!$C$8,V16&lt;&gt;"PofA_NotOK",V16&lt;&gt;"Oof1st_NotOK"),Continue,IF(OR(AND($F16&lt;&gt;Menus!$C$2,$J16=Menus!$D$9),AND(OR($F$4=Menus!$B$3,$F$4=Menus!$B$4),OR($F16=Menus!$C$5,$F16=Menus!$C$8))),Final,""))))</f>
        <v>Please select the appropriate organizational structure for the Applicant identified above.</v>
      </c>
      <c r="P16" s="118" t="str">
        <f t="shared" ca="1" si="1"/>
        <v/>
      </c>
      <c r="Q16" s="103"/>
      <c r="R16" s="103"/>
      <c r="S16" s="103"/>
      <c r="T16" s="155">
        <f t="shared" si="0"/>
        <v>0</v>
      </c>
      <c r="V16" s="117" t="str">
        <f>IF(OR($F16=Menus!$C$2,$F16=Menus!$C$3,$F16=Menus!$C$4,$F16=Menus!$C$5,$F16=Menus!$C$6,$F16=Menus!$C$7,$F16=Menus!$C$8,$F16=Menus!$C$9,$F16=Menus!$C$10,$F16=Menus!$C$11,$F16=Menus!$C$12)=FALSE,"PofA_NotOK",IF(OR(AND($J16&lt;&gt;Menus!$D$2,$J16&lt;&gt;Menus!$D$3,$J16&lt;&gt;Menus!$D$4,$J16&lt;&gt;Menus!$D$5,$J16&lt;&gt;Menus!$D$6,$J16&lt;&gt;Menus!$D$7,$J16&lt;&gt;Menus!$D$8,$J16&lt;&gt;Menus!$D$9),AND(OR($F16=Menus!$C$10,$F16=Menus!$C$11,$F16=Menus!$C$12),AND($J16&lt;&gt;Menus!$D$9,$J16&lt;&gt;Menus!$D$2))),"Oof1st_NotOK",""))</f>
        <v/>
      </c>
    </row>
    <row r="17" spans="4:22" ht="20.100000000000001" customHeight="1" x14ac:dyDescent="0.25">
      <c r="D17" s="20">
        <f>MAX(D$12:D16)+1</f>
        <v>5</v>
      </c>
      <c r="E17" s="20"/>
      <c r="F17" s="30" t="s">
        <v>2</v>
      </c>
      <c r="G17" s="72"/>
      <c r="H17" s="9"/>
      <c r="I17" s="73"/>
      <c r="J17" s="9" t="s">
        <v>2</v>
      </c>
      <c r="L17" s="137"/>
      <c r="M17" s="42" t="str">
        <f>IF($P$7="No","",IF(OR($J17=Menus!$D$3,$J17=Menus!$D$4,$J17=Menus!$D$5,$J17=Menus!$D$8),IF($P17=1,"ü","¤"),IF(OR($J17=Menus!$D$6,$J17=Menus!$D$7,$J17=Menus!$D$9),"û","")))</f>
        <v/>
      </c>
      <c r="N17" s="101"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IF($F$4=Menus!$B$3,IF(OR($F17=Menus!$C$3,$F17=Menus!$C$4,$F17=Menus!$C$5),OK,IF($F17=Menus!$C$2,SelectaPrincipal,NOT_OK)),IF($F$4=Menus!$B$4,IF(OR($F17=Menus!$C$6,$F17=Menus!$C$7,$F17=Menus!$C$8),OK,IF($F17=Menus!$C$2,SelectaPrincipal,NOT_OK)),IF($F$4=Menus!$B$2,ApplicantStructure,IF($F$4=Menus!$B$7,IF(OR($F17=Menus!$C$10,$F17=Menus!$C$11,$F17=Menus!$C$12),OK,IF($F17=Menus!$C$2,SelectaPrincipal,NOT_OK)),IF(OR($F17=Menus!$C$9,$F17=Menus!$C$10,$F17=Menus!$C$11,$F17=Menus!$C$12),OK,IF($F17=Menus!$C$2,SelectaPrincipal,NOT_OK)))))))&amp;IF(AND($H17="",$F17&lt;&gt;Menus!$C$2,$J17&lt;&gt;Menus!$D$2),NeedName,IF(AND($J17&lt;&gt;Menus!$D$2,$J17&lt;&gt;Menus!$D$9,$F17&lt;&gt;Menus!$C$5,$F17&lt;&gt;Menus!$C$8,V17&lt;&gt;"PofA_NotOK",V17&lt;&gt;"Oof1st_NotOK"),Continue,IF(OR(AND($F17&lt;&gt;Menus!$C$2,$J17=Menus!$D$9),AND(OR($F$4=Menus!$B$3,$F$4=Menus!$B$4),OR($F17=Menus!$C$5,$F17=Menus!$C$8))),Final,""))))</f>
        <v>Please select the appropriate organizational structure for the Applicant identified above.</v>
      </c>
      <c r="P17" s="118" t="str">
        <f t="shared" ca="1" si="1"/>
        <v/>
      </c>
      <c r="Q17" s="103"/>
      <c r="R17" s="103"/>
      <c r="S17" s="103"/>
      <c r="T17" s="155">
        <f t="shared" si="0"/>
        <v>0</v>
      </c>
      <c r="V17" s="117" t="str">
        <f>IF(OR($F17=Menus!$C$2,$F17=Menus!$C$3,$F17=Menus!$C$4,$F17=Menus!$C$5,$F17=Menus!$C$6,$F17=Menus!$C$7,$F17=Menus!$C$8,$F17=Menus!$C$9,$F17=Menus!$C$10,$F17=Menus!$C$11,$F17=Menus!$C$12)=FALSE,"PofA_NotOK",IF(OR(AND($J17&lt;&gt;Menus!$D$2,$J17&lt;&gt;Menus!$D$3,$J17&lt;&gt;Menus!$D$4,$J17&lt;&gt;Menus!$D$5,$J17&lt;&gt;Menus!$D$6,$J17&lt;&gt;Menus!$D$7,$J17&lt;&gt;Menus!$D$8,$J17&lt;&gt;Menus!$D$9),AND(OR($F17=Menus!$C$10,$F17=Menus!$C$11,$F17=Menus!$C$12),AND($J17&lt;&gt;Menus!$D$9,$J17&lt;&gt;Menus!$D$2))),"Oof1st_NotOK",""))</f>
        <v/>
      </c>
    </row>
    <row r="18" spans="4:22" ht="20.100000000000001" customHeight="1" x14ac:dyDescent="0.25">
      <c r="D18" s="20">
        <f>MAX(D$12:D17)+1</f>
        <v>6</v>
      </c>
      <c r="E18" s="20"/>
      <c r="F18" s="30" t="s">
        <v>2</v>
      </c>
      <c r="G18" s="72"/>
      <c r="H18" s="9"/>
      <c r="I18" s="73"/>
      <c r="J18" s="9" t="s">
        <v>2</v>
      </c>
      <c r="L18" s="137"/>
      <c r="M18" s="42" t="str">
        <f>IF($P$7="No","",IF(OR($J18=Menus!$D$3,$J18=Menus!$D$4,$J18=Menus!$D$5,$J18=Menus!$D$8),IF($P18=1,"ü","¤"),IF(OR($J18=Menus!$D$6,$J18=Menus!$D$7,$J18=Menus!$D$9),"û","")))</f>
        <v/>
      </c>
      <c r="N18" s="101"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IF($F$4=Menus!$B$3,IF(OR($F18=Menus!$C$3,$F18=Menus!$C$4,$F18=Menus!$C$5),OK,IF($F18=Menus!$C$2,SelectaPrincipal,NOT_OK)),IF($F$4=Menus!$B$4,IF(OR($F18=Menus!$C$6,$F18=Menus!$C$7,$F18=Menus!$C$8),OK,IF($F18=Menus!$C$2,SelectaPrincipal,NOT_OK)),IF($F$4=Menus!$B$2,ApplicantStructure,IF($F$4=Menus!$B$7,IF(OR($F18=Menus!$C$10,$F18=Menus!$C$11,$F18=Menus!$C$12),OK,IF($F18=Menus!$C$2,SelectaPrincipal,NOT_OK)),IF(OR($F18=Menus!$C$9,$F18=Menus!$C$10,$F18=Menus!$C$11,$F18=Menus!$C$12),OK,IF($F18=Menus!$C$2,SelectaPrincipal,NOT_OK)))))))&amp;IF(AND($H18="",$F18&lt;&gt;Menus!$C$2,$J18&lt;&gt;Menus!$D$2),NeedName,IF(AND($J18&lt;&gt;Menus!$D$2,$J18&lt;&gt;Menus!$D$9,$F18&lt;&gt;Menus!$C$5,$F18&lt;&gt;Menus!$C$8,V18&lt;&gt;"PofA_NotOK",V18&lt;&gt;"Oof1st_NotOK"),Continue,IF(OR(AND($F18&lt;&gt;Menus!$C$2,$J18=Menus!$D$9),AND(OR($F$4=Menus!$B$3,$F$4=Menus!$B$4),OR($F18=Menus!$C$5,$F18=Menus!$C$8))),Final,""))))</f>
        <v>Please select the appropriate organizational structure for the Applicant identified above.</v>
      </c>
      <c r="P18" s="118" t="str">
        <f t="shared" ca="1" si="1"/>
        <v/>
      </c>
      <c r="Q18" s="103"/>
      <c r="R18" s="103"/>
      <c r="S18" s="103"/>
      <c r="T18" s="155">
        <f t="shared" si="0"/>
        <v>0</v>
      </c>
      <c r="V18" s="117" t="str">
        <f>IF(OR($F18=Menus!$C$2,$F18=Menus!$C$3,$F18=Menus!$C$4,$F18=Menus!$C$5,$F18=Menus!$C$6,$F18=Menus!$C$7,$F18=Menus!$C$8,$F18=Menus!$C$9,$F18=Menus!$C$10,$F18=Menus!$C$11,$F18=Menus!$C$12)=FALSE,"PofA_NotOK",IF(OR(AND($J18&lt;&gt;Menus!$D$2,$J18&lt;&gt;Menus!$D$3,$J18&lt;&gt;Menus!$D$4,$J18&lt;&gt;Menus!$D$5,$J18&lt;&gt;Menus!$D$6,$J18&lt;&gt;Menus!$D$7,$J18&lt;&gt;Menus!$D$8,$J18&lt;&gt;Menus!$D$9),AND(OR($F18=Menus!$C$10,$F18=Menus!$C$11,$F18=Menus!$C$12),AND($J18&lt;&gt;Menus!$D$9,$J18&lt;&gt;Menus!$D$2))),"Oof1st_NotOK",""))</f>
        <v/>
      </c>
    </row>
    <row r="19" spans="4:22" ht="20.100000000000001" customHeight="1" x14ac:dyDescent="0.25">
      <c r="D19" s="20">
        <f>MAX(D$12:D18)+1</f>
        <v>7</v>
      </c>
      <c r="E19" s="20"/>
      <c r="F19" s="30" t="s">
        <v>2</v>
      </c>
      <c r="G19" s="72"/>
      <c r="H19" s="9"/>
      <c r="I19" s="73"/>
      <c r="J19" s="9" t="s">
        <v>2</v>
      </c>
      <c r="L19" s="137"/>
      <c r="M19" s="42" t="str">
        <f>IF($P$7="No","",IF(OR($J19=Menus!$D$3,$J19=Menus!$D$4,$J19=Menus!$D$5,$J19=Menus!$D$8),IF($P19=1,"ü","¤"),IF(OR($J19=Menus!$D$6,$J19=Menus!$D$7,$J19=Menus!$D$9),"û","")))</f>
        <v/>
      </c>
      <c r="N19" s="101"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IF($F$4=Menus!$B$3,IF(OR($F19=Menus!$C$3,$F19=Menus!$C$4,$F19=Menus!$C$5),OK,IF($F19=Menus!$C$2,SelectaPrincipal,NOT_OK)),IF($F$4=Menus!$B$4,IF(OR($F19=Menus!$C$6,$F19=Menus!$C$7,$F19=Menus!$C$8),OK,IF($F19=Menus!$C$2,SelectaPrincipal,NOT_OK)),IF($F$4=Menus!$B$2,ApplicantStructure,IF($F$4=Menus!$B$7,IF(OR($F19=Menus!$C$10,$F19=Menus!$C$11,$F19=Menus!$C$12),OK,IF($F19=Menus!$C$2,SelectaPrincipal,NOT_OK)),IF(OR($F19=Menus!$C$9,$F19=Menus!$C$10,$F19=Menus!$C$11,$F19=Menus!$C$12),OK,IF($F19=Menus!$C$2,SelectaPrincipal,NOT_OK)))))))&amp;IF(AND($H19="",$F19&lt;&gt;Menus!$C$2,$J19&lt;&gt;Menus!$D$2),NeedName,IF(AND($J19&lt;&gt;Menus!$D$2,$J19&lt;&gt;Menus!$D$9,$F19&lt;&gt;Menus!$C$5,$F19&lt;&gt;Menus!$C$8,V19&lt;&gt;"PofA_NotOK",V19&lt;&gt;"Oof1st_NotOK"),Continue,IF(OR(AND($F19&lt;&gt;Menus!$C$2,$J19=Menus!$D$9),AND(OR($F$4=Menus!$B$3,$F$4=Menus!$B$4),OR($F19=Menus!$C$5,$F19=Menus!$C$8))),Final,""))))</f>
        <v>Please select the appropriate organizational structure for the Applicant identified above.</v>
      </c>
      <c r="P19" s="118" t="str">
        <f t="shared" ca="1" si="1"/>
        <v/>
      </c>
      <c r="Q19" s="103"/>
      <c r="R19" s="103"/>
      <c r="S19" s="103"/>
      <c r="T19" s="155">
        <f t="shared" si="0"/>
        <v>0</v>
      </c>
      <c r="V19" s="117" t="str">
        <f>IF(OR($F19=Menus!$C$2,$F19=Menus!$C$3,$F19=Menus!$C$4,$F19=Menus!$C$5,$F19=Menus!$C$6,$F19=Menus!$C$7,$F19=Menus!$C$8,$F19=Menus!$C$9,$F19=Menus!$C$10,$F19=Menus!$C$11,$F19=Menus!$C$12)=FALSE,"PofA_NotOK",IF(OR(AND($J19&lt;&gt;Menus!$D$2,$J19&lt;&gt;Menus!$D$3,$J19&lt;&gt;Menus!$D$4,$J19&lt;&gt;Menus!$D$5,$J19&lt;&gt;Menus!$D$6,$J19&lt;&gt;Menus!$D$7,$J19&lt;&gt;Menus!$D$8,$J19&lt;&gt;Menus!$D$9),AND(OR($F19=Menus!$C$10,$F19=Menus!$C$11,$F19=Menus!$C$12),AND($J19&lt;&gt;Menus!$D$9,$J19&lt;&gt;Menus!$D$2))),"Oof1st_NotOK",""))</f>
        <v/>
      </c>
    </row>
    <row r="20" spans="4:22" ht="20.100000000000001" customHeight="1" x14ac:dyDescent="0.25">
      <c r="D20" s="20">
        <f>MAX(D$12:D19)+1</f>
        <v>8</v>
      </c>
      <c r="E20" s="20"/>
      <c r="F20" s="30" t="s">
        <v>2</v>
      </c>
      <c r="G20" s="72"/>
      <c r="H20" s="9"/>
      <c r="I20" s="73"/>
      <c r="J20" s="9" t="s">
        <v>2</v>
      </c>
      <c r="L20" s="137"/>
      <c r="M20" s="42" t="str">
        <f>IF($P$7="No","",IF(OR($J20=Menus!$D$3,$J20=Menus!$D$4,$J20=Menus!$D$5,$J20=Menus!$D$8),IF($P20=1,"ü","¤"),IF(OR($J20=Menus!$D$6,$J20=Menus!$D$7,$J20=Menus!$D$9),"û","")))</f>
        <v/>
      </c>
      <c r="N20" s="101"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IF($F$4=Menus!$B$3,IF(OR($F20=Menus!$C$3,$F20=Menus!$C$4,$F20=Menus!$C$5),OK,IF($F20=Menus!$C$2,SelectaPrincipal,NOT_OK)),IF($F$4=Menus!$B$4,IF(OR($F20=Menus!$C$6,$F20=Menus!$C$7,$F20=Menus!$C$8),OK,IF($F20=Menus!$C$2,SelectaPrincipal,NOT_OK)),IF($F$4=Menus!$B$2,ApplicantStructure,IF($F$4=Menus!$B$7,IF(OR($F20=Menus!$C$10,$F20=Menus!$C$11,$F20=Menus!$C$12),OK,IF($F20=Menus!$C$2,SelectaPrincipal,NOT_OK)),IF(OR($F20=Menus!$C$9,$F20=Menus!$C$10,$F20=Menus!$C$11,$F20=Menus!$C$12),OK,IF($F20=Menus!$C$2,SelectaPrincipal,NOT_OK)))))))&amp;IF(AND($H20="",$F20&lt;&gt;Menus!$C$2,$J20&lt;&gt;Menus!$D$2),NeedName,IF(AND($J20&lt;&gt;Menus!$D$2,$J20&lt;&gt;Menus!$D$9,$F20&lt;&gt;Menus!$C$5,$F20&lt;&gt;Menus!$C$8,V20&lt;&gt;"PofA_NotOK",V20&lt;&gt;"Oof1st_NotOK"),Continue,IF(OR(AND($F20&lt;&gt;Menus!$C$2,$J20=Menus!$D$9),AND(OR($F$4=Menus!$B$3,$F$4=Menus!$B$4),OR($F20=Menus!$C$5,$F20=Menus!$C$8))),Final,""))))</f>
        <v>Please select the appropriate organizational structure for the Applicant identified above.</v>
      </c>
      <c r="P20" s="118" t="str">
        <f t="shared" ca="1" si="1"/>
        <v/>
      </c>
      <c r="Q20" s="103"/>
      <c r="S20" s="103"/>
      <c r="T20" s="155">
        <f t="shared" si="0"/>
        <v>0</v>
      </c>
      <c r="V20" s="117" t="str">
        <f>IF(OR($F20=Menus!$C$2,$F20=Menus!$C$3,$F20=Menus!$C$4,$F20=Menus!$C$5,$F20=Menus!$C$6,$F20=Menus!$C$7,$F20=Menus!$C$8,$F20=Menus!$C$9,$F20=Menus!$C$10,$F20=Menus!$C$11,$F20=Menus!$C$12)=FALSE,"PofA_NotOK",IF(OR(AND($J20&lt;&gt;Menus!$D$2,$J20&lt;&gt;Menus!$D$3,$J20&lt;&gt;Menus!$D$4,$J20&lt;&gt;Menus!$D$5,$J20&lt;&gt;Menus!$D$6,$J20&lt;&gt;Menus!$D$7,$J20&lt;&gt;Menus!$D$8,$J20&lt;&gt;Menus!$D$9),AND(OR($F20=Menus!$C$10,$F20=Menus!$C$11,$F20=Menus!$C$12),AND($J20&lt;&gt;Menus!$D$9,$J20&lt;&gt;Menus!$D$2))),"Oof1st_NotOK",""))</f>
        <v/>
      </c>
    </row>
    <row r="21" spans="4:22" ht="20.100000000000001" customHeight="1" x14ac:dyDescent="0.25">
      <c r="D21" s="20">
        <f>MAX(D$12:D20)+1</f>
        <v>9</v>
      </c>
      <c r="E21" s="20"/>
      <c r="F21" s="30" t="s">
        <v>2</v>
      </c>
      <c r="G21" s="72"/>
      <c r="H21" s="9"/>
      <c r="I21" s="73"/>
      <c r="J21" s="9" t="s">
        <v>2</v>
      </c>
      <c r="L21" s="137"/>
      <c r="M21" s="42" t="str">
        <f>IF($P$7="No","",IF(OR($J21=Menus!$D$3,$J21=Menus!$D$4,$J21=Menus!$D$5,$J21=Menus!$D$8),IF($P21=1,"ü","¤"),IF(OR($J21=Menus!$D$6,$J21=Menus!$D$7,$J21=Menus!$D$9),"û","")))</f>
        <v/>
      </c>
      <c r="N21" s="101"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IF($F$4=Menus!$B$3,IF(OR($F21=Menus!$C$3,$F21=Menus!$C$4,$F21=Menus!$C$5),OK,IF($F21=Menus!$C$2,SelectaPrincipal,NOT_OK)),IF($F$4=Menus!$B$4,IF(OR($F21=Menus!$C$6,$F21=Menus!$C$7,$F21=Menus!$C$8),OK,IF($F21=Menus!$C$2,SelectaPrincipal,NOT_OK)),IF($F$4=Menus!$B$2,ApplicantStructure,IF($F$4=Menus!$B$7,IF(OR($F21=Menus!$C$10,$F21=Menus!$C$11,$F21=Menus!$C$12),OK,IF($F21=Menus!$C$2,SelectaPrincipal,NOT_OK)),IF(OR($F21=Menus!$C$9,$F21=Menus!$C$10,$F21=Menus!$C$11,$F21=Menus!$C$12),OK,IF($F21=Menus!$C$2,SelectaPrincipal,NOT_OK)))))))&amp;IF(AND($H21="",$F21&lt;&gt;Menus!$C$2,$J21&lt;&gt;Menus!$D$2),NeedName,IF(AND($J21&lt;&gt;Menus!$D$2,$J21&lt;&gt;Menus!$D$9,$F21&lt;&gt;Menus!$C$5,$F21&lt;&gt;Menus!$C$8,V21&lt;&gt;"PofA_NotOK",V21&lt;&gt;"Oof1st_NotOK"),Continue,IF(OR(AND($F21&lt;&gt;Menus!$C$2,$J21=Menus!$D$9),AND(OR($F$4=Menus!$B$3,$F$4=Menus!$B$4),OR($F21=Menus!$C$5,$F21=Menus!$C$8))),Final,""))))</f>
        <v>Please select the appropriate organizational structure for the Applicant identified above.</v>
      </c>
      <c r="P21" s="118" t="str">
        <f t="shared" ca="1" si="1"/>
        <v/>
      </c>
      <c r="Q21" s="103"/>
      <c r="R21" s="103"/>
      <c r="S21" s="103"/>
      <c r="T21" s="155">
        <f t="shared" si="0"/>
        <v>0</v>
      </c>
      <c r="V21" s="117" t="str">
        <f>IF(OR($F21=Menus!$C$2,$F21=Menus!$C$3,$F21=Menus!$C$4,$F21=Menus!$C$5,$F21=Menus!$C$6,$F21=Menus!$C$7,$F21=Menus!$C$8,$F21=Menus!$C$9,$F21=Menus!$C$10,$F21=Menus!$C$11,$F21=Menus!$C$12)=FALSE,"PofA_NotOK",IF(OR(AND($J21&lt;&gt;Menus!$D$2,$J21&lt;&gt;Menus!$D$3,$J21&lt;&gt;Menus!$D$4,$J21&lt;&gt;Menus!$D$5,$J21&lt;&gt;Menus!$D$6,$J21&lt;&gt;Menus!$D$7,$J21&lt;&gt;Menus!$D$8,$J21&lt;&gt;Menus!$D$9),AND(OR($F21=Menus!$C$10,$F21=Menus!$C$11,$F21=Menus!$C$12),AND($J21&lt;&gt;Menus!$D$9,$J21&lt;&gt;Menus!$D$2))),"Oof1st_NotOK",""))</f>
        <v/>
      </c>
    </row>
    <row r="22" spans="4:22" ht="20.100000000000001" customHeight="1" x14ac:dyDescent="0.25">
      <c r="D22" s="20">
        <f>MAX(D$12:D21)+1</f>
        <v>10</v>
      </c>
      <c r="E22" s="20"/>
      <c r="F22" s="30" t="s">
        <v>2</v>
      </c>
      <c r="G22" s="72"/>
      <c r="H22" s="9"/>
      <c r="I22" s="73"/>
      <c r="J22" s="9" t="s">
        <v>2</v>
      </c>
      <c r="L22" s="137"/>
      <c r="M22" s="42" t="str">
        <f>IF($P$7="No","",IF(OR($J22=Menus!$D$3,$J22=Menus!$D$4,$J22=Menus!$D$5,$J22=Menus!$D$8),IF($P22=1,"ü","¤"),IF(OR($J22=Menus!$D$6,$J22=Menus!$D$7,$J22=Menus!$D$9),"û","")))</f>
        <v/>
      </c>
      <c r="N22" s="101"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IF($F$4=Menus!$B$3,IF(OR($F22=Menus!$C$3,$F22=Menus!$C$4,$F22=Menus!$C$5),OK,IF($F22=Menus!$C$2,SelectaPrincipal,NOT_OK)),IF($F$4=Menus!$B$4,IF(OR($F22=Menus!$C$6,$F22=Menus!$C$7,$F22=Menus!$C$8),OK,IF($F22=Menus!$C$2,SelectaPrincipal,NOT_OK)),IF($F$4=Menus!$B$2,ApplicantStructure,IF($F$4=Menus!$B$7,IF(OR($F22=Menus!$C$10,$F22=Menus!$C$11,$F22=Menus!$C$12),OK,IF($F22=Menus!$C$2,SelectaPrincipal,NOT_OK)),IF(OR($F22=Menus!$C$9,$F22=Menus!$C$10,$F22=Menus!$C$11,$F22=Menus!$C$12),OK,IF($F22=Menus!$C$2,SelectaPrincipal,NOT_OK)))))))&amp;IF(AND($H22="",$F22&lt;&gt;Menus!$C$2,$J22&lt;&gt;Menus!$D$2),NeedName,IF(AND($J22&lt;&gt;Menus!$D$2,$J22&lt;&gt;Menus!$D$9,$F22&lt;&gt;Menus!$C$5,$F22&lt;&gt;Menus!$C$8,V22&lt;&gt;"PofA_NotOK",V22&lt;&gt;"Oof1st_NotOK"),Continue,IF(OR(AND($F22&lt;&gt;Menus!$C$2,$J22=Menus!$D$9),AND(OR($F$4=Menus!$B$3,$F$4=Menus!$B$4),OR($F22=Menus!$C$5,$F22=Menus!$C$8))),Final,""))))</f>
        <v>Please select the appropriate organizational structure for the Applicant identified above.</v>
      </c>
      <c r="P22" s="118" t="str">
        <f t="shared" ca="1" si="1"/>
        <v/>
      </c>
      <c r="Q22" s="103"/>
      <c r="R22" s="103"/>
      <c r="S22" s="103"/>
      <c r="T22" s="155">
        <f t="shared" si="0"/>
        <v>0</v>
      </c>
      <c r="V22" s="117" t="str">
        <f>IF(OR($F22=Menus!$C$2,$F22=Menus!$C$3,$F22=Menus!$C$4,$F22=Menus!$C$5,$F22=Menus!$C$6,$F22=Menus!$C$7,$F22=Menus!$C$8,$F22=Menus!$C$9,$F22=Menus!$C$10,$F22=Menus!$C$11,$F22=Menus!$C$12)=FALSE,"PofA_NotOK",IF(OR(AND($J22&lt;&gt;Menus!$D$2,$J22&lt;&gt;Menus!$D$3,$J22&lt;&gt;Menus!$D$4,$J22&lt;&gt;Menus!$D$5,$J22&lt;&gt;Menus!$D$6,$J22&lt;&gt;Menus!$D$7,$J22&lt;&gt;Menus!$D$8,$J22&lt;&gt;Menus!$D$9),AND(OR($F22=Menus!$C$10,$F22=Menus!$C$11,$F22=Menus!$C$12),AND($J22&lt;&gt;Menus!$D$9,$J22&lt;&gt;Menus!$D$2))),"Oof1st_NotOK",""))</f>
        <v/>
      </c>
    </row>
    <row r="23" spans="4:22" ht="20.100000000000001" customHeight="1" x14ac:dyDescent="0.25">
      <c r="D23" s="20">
        <f>MAX(D$12:D22)+1</f>
        <v>11</v>
      </c>
      <c r="E23" s="20"/>
      <c r="F23" s="30" t="s">
        <v>2</v>
      </c>
      <c r="G23" s="72"/>
      <c r="H23" s="9"/>
      <c r="I23" s="73"/>
      <c r="J23" s="9" t="s">
        <v>2</v>
      </c>
      <c r="L23" s="137"/>
      <c r="M23" s="42" t="str">
        <f>IF($P$7="No","",IF(OR($J23=Menus!$D$3,$J23=Menus!$D$4,$J23=Menus!$D$5,$J23=Menus!$D$8),IF($P23=1,"ü","¤"),IF(OR($J23=Menus!$D$6,$J23=Menus!$D$7,$J23=Menus!$D$9),"û","")))</f>
        <v/>
      </c>
      <c r="N23" s="101"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IF($F$4=Menus!$B$3,IF(OR($F23=Menus!$C$3,$F23=Menus!$C$4,$F23=Menus!$C$5),OK,IF($F23=Menus!$C$2,SelectaPrincipal,NOT_OK)),IF($F$4=Menus!$B$4,IF(OR($F23=Menus!$C$6,$F23=Menus!$C$7,$F23=Menus!$C$8),OK,IF($F23=Menus!$C$2,SelectaPrincipal,NOT_OK)),IF($F$4=Menus!$B$2,ApplicantStructure,IF($F$4=Menus!$B$7,IF(OR($F23=Menus!$C$10,$F23=Menus!$C$11,$F23=Menus!$C$12),OK,IF($F23=Menus!$C$2,SelectaPrincipal,NOT_OK)),IF(OR($F23=Menus!$C$9,$F23=Menus!$C$10,$F23=Menus!$C$11,$F23=Menus!$C$12),OK,IF($F23=Menus!$C$2,SelectaPrincipal,NOT_OK)))))))&amp;IF(AND($H23="",$F23&lt;&gt;Menus!$C$2,$J23&lt;&gt;Menus!$D$2),NeedName,IF(AND($J23&lt;&gt;Menus!$D$2,$J23&lt;&gt;Menus!$D$9,$F23&lt;&gt;Menus!$C$5,$F23&lt;&gt;Menus!$C$8,V23&lt;&gt;"PofA_NotOK",V23&lt;&gt;"Oof1st_NotOK"),Continue,IF(OR(AND($F23&lt;&gt;Menus!$C$2,$J23=Menus!$D$9),AND(OR($F$4=Menus!$B$3,$F$4=Menus!$B$4),OR($F23=Menus!$C$5,$F23=Menus!$C$8))),Final,""))))</f>
        <v>Please select the appropriate organizational structure for the Applicant identified above.</v>
      </c>
      <c r="P23" s="118" t="str">
        <f t="shared" ca="1" si="1"/>
        <v/>
      </c>
      <c r="Q23" s="103"/>
      <c r="R23" s="103"/>
      <c r="S23" s="103"/>
      <c r="T23" s="155">
        <f t="shared" si="0"/>
        <v>0</v>
      </c>
      <c r="V23" s="117" t="str">
        <f>IF(OR($F23=Menus!$C$2,$F23=Menus!$C$3,$F23=Menus!$C$4,$F23=Menus!$C$5,$F23=Menus!$C$6,$F23=Menus!$C$7,$F23=Menus!$C$8,$F23=Menus!$C$9,$F23=Menus!$C$10,$F23=Menus!$C$11,$F23=Menus!$C$12)=FALSE,"PofA_NotOK",IF(OR(AND($J23&lt;&gt;Menus!$D$2,$J23&lt;&gt;Menus!$D$3,$J23&lt;&gt;Menus!$D$4,$J23&lt;&gt;Menus!$D$5,$J23&lt;&gt;Menus!$D$6,$J23&lt;&gt;Menus!$D$7,$J23&lt;&gt;Menus!$D$8,$J23&lt;&gt;Menus!$D$9),AND(OR($F23=Menus!$C$10,$F23=Menus!$C$11,$F23=Menus!$C$12),AND($J23&lt;&gt;Menus!$D$9,$J23&lt;&gt;Menus!$D$2))),"Oof1st_NotOK",""))</f>
        <v/>
      </c>
    </row>
    <row r="24" spans="4:22" ht="20.100000000000001" customHeight="1" x14ac:dyDescent="0.25">
      <c r="D24" s="20">
        <f>MAX(D$12:D23)+1</f>
        <v>12</v>
      </c>
      <c r="E24" s="20"/>
      <c r="F24" s="30" t="s">
        <v>2</v>
      </c>
      <c r="G24" s="72"/>
      <c r="H24" s="9"/>
      <c r="I24" s="73"/>
      <c r="J24" s="9" t="s">
        <v>2</v>
      </c>
      <c r="L24" s="137"/>
      <c r="M24" s="42" t="str">
        <f>IF($P$7="No","",IF(OR($J24=Menus!$D$3,$J24=Menus!$D$4,$J24=Menus!$D$5,$J24=Menus!$D$8),IF($P24=1,"ü","¤"),IF(OR($J24=Menus!$D$6,$J24=Menus!$D$7,$J24=Menus!$D$9),"û","")))</f>
        <v/>
      </c>
      <c r="N24" s="101"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IF($F$4=Menus!$B$3,IF(OR($F24=Menus!$C$3,$F24=Menus!$C$4,$F24=Menus!$C$5),OK,IF($F24=Menus!$C$2,SelectaPrincipal,NOT_OK)),IF($F$4=Menus!$B$4,IF(OR($F24=Menus!$C$6,$F24=Menus!$C$7,$F24=Menus!$C$8),OK,IF($F24=Menus!$C$2,SelectaPrincipal,NOT_OK)),IF($F$4=Menus!$B$2,ApplicantStructure,IF($F$4=Menus!$B$7,IF(OR($F24=Menus!$C$10,$F24=Menus!$C$11,$F24=Menus!$C$12),OK,IF($F24=Menus!$C$2,SelectaPrincipal,NOT_OK)),IF(OR($F24=Menus!$C$9,$F24=Menus!$C$10,$F24=Menus!$C$11,$F24=Menus!$C$12),OK,IF($F24=Menus!$C$2,SelectaPrincipal,NOT_OK)))))))&amp;IF(AND($H24="",$F24&lt;&gt;Menus!$C$2,$J24&lt;&gt;Menus!$D$2),NeedName,IF(AND($J24&lt;&gt;Menus!$D$2,$J24&lt;&gt;Menus!$D$9,$F24&lt;&gt;Menus!$C$5,$F24&lt;&gt;Menus!$C$8,V24&lt;&gt;"PofA_NotOK",V24&lt;&gt;"Oof1st_NotOK"),Continue,IF(OR(AND($F24&lt;&gt;Menus!$C$2,$J24=Menus!$D$9),AND(OR($F$4=Menus!$B$3,$F$4=Menus!$B$4),OR($F24=Menus!$C$5,$F24=Menus!$C$8))),Final,""))))</f>
        <v>Please select the appropriate organizational structure for the Applicant identified above.</v>
      </c>
      <c r="P24" s="118" t="str">
        <f t="shared" ca="1" si="1"/>
        <v/>
      </c>
      <c r="Q24" s="103"/>
      <c r="R24" s="103"/>
      <c r="S24" s="103"/>
      <c r="T24" s="155">
        <f t="shared" si="0"/>
        <v>0</v>
      </c>
      <c r="V24" s="117" t="str">
        <f>IF(OR($F24=Menus!$C$2,$F24=Menus!$C$3,$F24=Menus!$C$4,$F24=Menus!$C$5,$F24=Menus!$C$6,$F24=Menus!$C$7,$F24=Menus!$C$8,$F24=Menus!$C$9,$F24=Menus!$C$10,$F24=Menus!$C$11,$F24=Menus!$C$12)=FALSE,"PofA_NotOK",IF(OR(AND($J24&lt;&gt;Menus!$D$2,$J24&lt;&gt;Menus!$D$3,$J24&lt;&gt;Menus!$D$4,$J24&lt;&gt;Menus!$D$5,$J24&lt;&gt;Menus!$D$6,$J24&lt;&gt;Menus!$D$7,$J24&lt;&gt;Menus!$D$8,$J24&lt;&gt;Menus!$D$9),AND(OR($F24=Menus!$C$10,$F24=Menus!$C$11,$F24=Menus!$C$12),AND($J24&lt;&gt;Menus!$D$9,$J24&lt;&gt;Menus!$D$2))),"Oof1st_NotOK",""))</f>
        <v/>
      </c>
    </row>
    <row r="25" spans="4:22" ht="20.100000000000001" customHeight="1" x14ac:dyDescent="0.25">
      <c r="D25" s="20">
        <f>MAX(D$12:D24)+1</f>
        <v>13</v>
      </c>
      <c r="E25" s="20"/>
      <c r="F25" s="30" t="s">
        <v>2</v>
      </c>
      <c r="G25" s="72"/>
      <c r="H25" s="9"/>
      <c r="I25" s="73"/>
      <c r="J25" s="9" t="s">
        <v>2</v>
      </c>
      <c r="L25" s="137"/>
      <c r="M25" s="42" t="str">
        <f>IF($P$7="No","",IF(OR($J25=Menus!$D$3,$J25=Menus!$D$4,$J25=Menus!$D$5,$J25=Menus!$D$8),IF($P25=1,"ü","¤"),IF(OR($J25=Menus!$D$6,$J25=Menus!$D$7,$J25=Menus!$D$9),"û","")))</f>
        <v/>
      </c>
      <c r="N25" s="101"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IF($F$4=Menus!$B$3,IF(OR($F25=Menus!$C$3,$F25=Menus!$C$4,$F25=Menus!$C$5),OK,IF($F25=Menus!$C$2,SelectaPrincipal,NOT_OK)),IF($F$4=Menus!$B$4,IF(OR($F25=Menus!$C$6,$F25=Menus!$C$7,$F25=Menus!$C$8),OK,IF($F25=Menus!$C$2,SelectaPrincipal,NOT_OK)),IF($F$4=Menus!$B$2,ApplicantStructure,IF($F$4=Menus!$B$7,IF(OR($F25=Menus!$C$10,$F25=Menus!$C$11,$F25=Menus!$C$12),OK,IF($F25=Menus!$C$2,SelectaPrincipal,NOT_OK)),IF(OR($F25=Menus!$C$9,$F25=Menus!$C$10,$F25=Menus!$C$11,$F25=Menus!$C$12),OK,IF($F25=Menus!$C$2,SelectaPrincipal,NOT_OK)))))))&amp;IF(AND($H25="",$F25&lt;&gt;Menus!$C$2,$J25&lt;&gt;Menus!$D$2),NeedName,IF(AND($J25&lt;&gt;Menus!$D$2,$J25&lt;&gt;Menus!$D$9,$F25&lt;&gt;Menus!$C$5,$F25&lt;&gt;Menus!$C$8,V25&lt;&gt;"PofA_NotOK",V25&lt;&gt;"Oof1st_NotOK"),Continue,IF(OR(AND($F25&lt;&gt;Menus!$C$2,$J25=Menus!$D$9),AND(OR($F$4=Menus!$B$3,$F$4=Menus!$B$4),OR($F25=Menus!$C$5,$F25=Menus!$C$8))),Final,""))))</f>
        <v>Please select the appropriate organizational structure for the Applicant identified above.</v>
      </c>
      <c r="P25" s="118" t="str">
        <f t="shared" ca="1" si="1"/>
        <v/>
      </c>
      <c r="Q25" s="103"/>
      <c r="R25" s="103"/>
      <c r="S25" s="103"/>
      <c r="T25" s="155">
        <f t="shared" si="0"/>
        <v>0</v>
      </c>
      <c r="V25" s="117" t="str">
        <f>IF(OR($F25=Menus!$C$2,$F25=Menus!$C$3,$F25=Menus!$C$4,$F25=Menus!$C$5,$F25=Menus!$C$6,$F25=Menus!$C$7,$F25=Menus!$C$8,$F25=Menus!$C$9,$F25=Menus!$C$10,$F25=Menus!$C$11,$F25=Menus!$C$12)=FALSE,"PofA_NotOK",IF(OR(AND($J25&lt;&gt;Menus!$D$2,$J25&lt;&gt;Menus!$D$3,$J25&lt;&gt;Menus!$D$4,$J25&lt;&gt;Menus!$D$5,$J25&lt;&gt;Menus!$D$6,$J25&lt;&gt;Menus!$D$7,$J25&lt;&gt;Menus!$D$8,$J25&lt;&gt;Menus!$D$9),AND(OR($F25=Menus!$C$10,$F25=Menus!$C$11,$F25=Menus!$C$12),AND($J25&lt;&gt;Menus!$D$9,$J25&lt;&gt;Menus!$D$2))),"Oof1st_NotOK",""))</f>
        <v/>
      </c>
    </row>
    <row r="26" spans="4:22" ht="20.100000000000001" customHeight="1" x14ac:dyDescent="0.25">
      <c r="D26" s="20">
        <f>MAX(D$12:D25)+1</f>
        <v>14</v>
      </c>
      <c r="E26" s="20"/>
      <c r="F26" s="30" t="s">
        <v>2</v>
      </c>
      <c r="G26" s="72"/>
      <c r="H26" s="9"/>
      <c r="I26" s="73"/>
      <c r="J26" s="9" t="s">
        <v>2</v>
      </c>
      <c r="L26" s="137"/>
      <c r="M26" s="42" t="str">
        <f>IF($P$7="No","",IF(OR($J26=Menus!$D$3,$J26=Menus!$D$4,$J26=Menus!$D$5,$J26=Menus!$D$8),IF($P26=1,"ü","¤"),IF(OR($J26=Menus!$D$6,$J26=Menus!$D$7,$J26=Menus!$D$9),"û","")))</f>
        <v/>
      </c>
      <c r="N26" s="101"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IF($F$4=Menus!$B$3,IF(OR($F26=Menus!$C$3,$F26=Menus!$C$4,$F26=Menus!$C$5),OK,IF($F26=Menus!$C$2,SelectaPrincipal,NOT_OK)),IF($F$4=Menus!$B$4,IF(OR($F26=Menus!$C$6,$F26=Menus!$C$7,$F26=Menus!$C$8),OK,IF($F26=Menus!$C$2,SelectaPrincipal,NOT_OK)),IF($F$4=Menus!$B$2,ApplicantStructure,IF($F$4=Menus!$B$7,IF(OR($F26=Menus!$C$10,$F26=Menus!$C$11,$F26=Menus!$C$12),OK,IF($F26=Menus!$C$2,SelectaPrincipal,NOT_OK)),IF(OR($F26=Menus!$C$9,$F26=Menus!$C$10,$F26=Menus!$C$11,$F26=Menus!$C$12),OK,IF($F26=Menus!$C$2,SelectaPrincipal,NOT_OK)))))))&amp;IF(AND($H26="",$F26&lt;&gt;Menus!$C$2,$J26&lt;&gt;Menus!$D$2),NeedName,IF(AND($J26&lt;&gt;Menus!$D$2,$J26&lt;&gt;Menus!$D$9,$F26&lt;&gt;Menus!$C$5,$F26&lt;&gt;Menus!$C$8,V26&lt;&gt;"PofA_NotOK",V26&lt;&gt;"Oof1st_NotOK"),Continue,IF(OR(AND($F26&lt;&gt;Menus!$C$2,$J26=Menus!$D$9),AND(OR($F$4=Menus!$B$3,$F$4=Menus!$B$4),OR($F26=Menus!$C$5,$F26=Menus!$C$8))),Final,""))))</f>
        <v>Please select the appropriate organizational structure for the Applicant identified above.</v>
      </c>
      <c r="P26" s="118" t="str">
        <f t="shared" ca="1" si="1"/>
        <v/>
      </c>
      <c r="Q26" s="103"/>
      <c r="R26" s="103"/>
      <c r="S26" s="103"/>
      <c r="T26" s="155">
        <f t="shared" si="0"/>
        <v>0</v>
      </c>
      <c r="V26" s="117" t="str">
        <f>IF(OR($F26=Menus!$C$2,$F26=Menus!$C$3,$F26=Menus!$C$4,$F26=Menus!$C$5,$F26=Menus!$C$6,$F26=Menus!$C$7,$F26=Menus!$C$8,$F26=Menus!$C$9,$F26=Menus!$C$10,$F26=Menus!$C$11,$F26=Menus!$C$12)=FALSE,"PofA_NotOK",IF(OR(AND($J26&lt;&gt;Menus!$D$2,$J26&lt;&gt;Menus!$D$3,$J26&lt;&gt;Menus!$D$4,$J26&lt;&gt;Menus!$D$5,$J26&lt;&gt;Menus!$D$6,$J26&lt;&gt;Menus!$D$7,$J26&lt;&gt;Menus!$D$8,$J26&lt;&gt;Menus!$D$9),AND(OR($F26=Menus!$C$10,$F26=Menus!$C$11,$F26=Menus!$C$12),AND($J26&lt;&gt;Menus!$D$9,$J26&lt;&gt;Menus!$D$2))),"Oof1st_NotOK",""))</f>
        <v/>
      </c>
    </row>
    <row r="27" spans="4:22" ht="20.100000000000001" customHeight="1" x14ac:dyDescent="0.25">
      <c r="D27" s="20">
        <f>MAX(D$12:D26)+1</f>
        <v>15</v>
      </c>
      <c r="E27" s="20"/>
      <c r="F27" s="30" t="s">
        <v>2</v>
      </c>
      <c r="G27" s="72"/>
      <c r="H27" s="9"/>
      <c r="I27" s="73"/>
      <c r="J27" s="9" t="s">
        <v>2</v>
      </c>
      <c r="L27" s="137"/>
      <c r="M27" s="42" t="str">
        <f>IF($P$7="No","",IF(OR($J27=Menus!$D$3,$J27=Menus!$D$4,$J27=Menus!$D$5,$J27=Menus!$D$8),IF($P27=1,"ü","¤"),IF(OR($J27=Menus!$D$6,$J27=Menus!$D$7,$J27=Menus!$D$9),"û","")))</f>
        <v/>
      </c>
      <c r="N27" s="101"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IF($F$4=Menus!$B$3,IF(OR($F27=Menus!$C$3,$F27=Menus!$C$4,$F27=Menus!$C$5),OK,IF($F27=Menus!$C$2,SelectaPrincipal,NOT_OK)),IF($F$4=Menus!$B$4,IF(OR($F27=Menus!$C$6,$F27=Menus!$C$7,$F27=Menus!$C$8),OK,IF($F27=Menus!$C$2,SelectaPrincipal,NOT_OK)),IF($F$4=Menus!$B$2,ApplicantStructure,IF($F$4=Menus!$B$7,IF(OR($F27=Menus!$C$10,$F27=Menus!$C$11,$F27=Menus!$C$12),OK,IF($F27=Menus!$C$2,SelectaPrincipal,NOT_OK)),IF(OR($F27=Menus!$C$9,$F27=Menus!$C$10,$F27=Menus!$C$11,$F27=Menus!$C$12),OK,IF($F27=Menus!$C$2,SelectaPrincipal,NOT_OK)))))))&amp;IF(AND($H27="",$F27&lt;&gt;Menus!$C$2,$J27&lt;&gt;Menus!$D$2),NeedName,IF(AND($J27&lt;&gt;Menus!$D$2,$J27&lt;&gt;Menus!$D$9,$F27&lt;&gt;Menus!$C$5,$F27&lt;&gt;Menus!$C$8,V27&lt;&gt;"PofA_NotOK",V27&lt;&gt;"Oof1st_NotOK"),Continue,IF(OR(AND($F27&lt;&gt;Menus!$C$2,$J27=Menus!$D$9),AND(OR($F$4=Menus!$B$3,$F$4=Menus!$B$4),OR($F27=Menus!$C$5,$F27=Menus!$C$8))),Final,""))))</f>
        <v>Please select the appropriate organizational structure for the Applicant identified above.</v>
      </c>
      <c r="P27" s="118" t="str">
        <f t="shared" ca="1" si="1"/>
        <v/>
      </c>
      <c r="Q27" s="103"/>
      <c r="R27" s="103"/>
      <c r="S27" s="103"/>
      <c r="T27" s="155">
        <f t="shared" si="0"/>
        <v>0</v>
      </c>
      <c r="V27" s="117" t="str">
        <f>IF(OR($F27=Menus!$C$2,$F27=Menus!$C$3,$F27=Menus!$C$4,$F27=Menus!$C$5,$F27=Menus!$C$6,$F27=Menus!$C$7,$F27=Menus!$C$8,$F27=Menus!$C$9,$F27=Menus!$C$10,$F27=Menus!$C$11,$F27=Menus!$C$12)=FALSE,"PofA_NotOK",IF(OR(AND($J27&lt;&gt;Menus!$D$2,$J27&lt;&gt;Menus!$D$3,$J27&lt;&gt;Menus!$D$4,$J27&lt;&gt;Menus!$D$5,$J27&lt;&gt;Menus!$D$6,$J27&lt;&gt;Menus!$D$7,$J27&lt;&gt;Menus!$D$8,$J27&lt;&gt;Menus!$D$9),AND(OR($F27=Menus!$C$10,$F27=Menus!$C$11,$F27=Menus!$C$12),AND($J27&lt;&gt;Menus!$D$9,$J27&lt;&gt;Menus!$D$2))),"Oof1st_NotOK",""))</f>
        <v/>
      </c>
    </row>
    <row r="28" spans="4:22" ht="20.100000000000001" customHeight="1" x14ac:dyDescent="0.25">
      <c r="D28" s="20">
        <f>MAX(D$12:D27)+1</f>
        <v>16</v>
      </c>
      <c r="E28" s="20"/>
      <c r="F28" s="30" t="s">
        <v>2</v>
      </c>
      <c r="G28" s="72"/>
      <c r="H28" s="9"/>
      <c r="I28" s="73"/>
      <c r="J28" s="9" t="s">
        <v>2</v>
      </c>
      <c r="L28" s="137"/>
      <c r="M28" s="42" t="str">
        <f>IF($P$7="No","",IF(OR($J28=Menus!$D$3,$J28=Menus!$D$4,$J28=Menus!$D$5,$J28=Menus!$D$8),IF($P28=1,"ü","¤"),IF(OR($J28=Menus!$D$6,$J28=Menus!$D$7,$J28=Menus!$D$9),"û","")))</f>
        <v/>
      </c>
      <c r="N28" s="101"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IF($F$4=Menus!$B$3,IF(OR($F28=Menus!$C$3,$F28=Menus!$C$4,$F28=Menus!$C$5),OK,IF($F28=Menus!$C$2,SelectaPrincipal,NOT_OK)),IF($F$4=Menus!$B$4,IF(OR($F28=Menus!$C$6,$F28=Menus!$C$7,$F28=Menus!$C$8),OK,IF($F28=Menus!$C$2,SelectaPrincipal,NOT_OK)),IF($F$4=Menus!$B$2,ApplicantStructure,IF($F$4=Menus!$B$7,IF(OR($F28=Menus!$C$10,$F28=Menus!$C$11,$F28=Menus!$C$12),OK,IF($F28=Menus!$C$2,SelectaPrincipal,NOT_OK)),IF(OR($F28=Menus!$C$9,$F28=Menus!$C$10,$F28=Menus!$C$11,$F28=Menus!$C$12),OK,IF($F28=Menus!$C$2,SelectaPrincipal,NOT_OK)))))))&amp;IF(AND($H28="",$F28&lt;&gt;Menus!$C$2,$J28&lt;&gt;Menus!$D$2),NeedName,IF(AND($J28&lt;&gt;Menus!$D$2,$J28&lt;&gt;Menus!$D$9,$F28&lt;&gt;Menus!$C$5,$F28&lt;&gt;Menus!$C$8,V28&lt;&gt;"PofA_NotOK",V28&lt;&gt;"Oof1st_NotOK"),Continue,IF(OR(AND($F28&lt;&gt;Menus!$C$2,$J28=Menus!$D$9),AND(OR($F$4=Menus!$B$3,$F$4=Menus!$B$4),OR($F28=Menus!$C$5,$F28=Menus!$C$8))),Final,""))))</f>
        <v>Please select the appropriate organizational structure for the Applicant identified above.</v>
      </c>
      <c r="P28" s="118" t="str">
        <f t="shared" ca="1" si="1"/>
        <v/>
      </c>
      <c r="Q28" s="103"/>
      <c r="R28" s="103"/>
      <c r="S28" s="103"/>
      <c r="T28" s="155">
        <f t="shared" si="0"/>
        <v>0</v>
      </c>
      <c r="V28" s="117" t="str">
        <f>IF(OR($F28=Menus!$C$2,$F28=Menus!$C$3,$F28=Menus!$C$4,$F28=Menus!$C$5,$F28=Menus!$C$6,$F28=Menus!$C$7,$F28=Menus!$C$8,$F28=Menus!$C$9,$F28=Menus!$C$10,$F28=Menus!$C$11,$F28=Menus!$C$12)=FALSE,"PofA_NotOK",IF(OR(AND($J28&lt;&gt;Menus!$D$2,$J28&lt;&gt;Menus!$D$3,$J28&lt;&gt;Menus!$D$4,$J28&lt;&gt;Menus!$D$5,$J28&lt;&gt;Menus!$D$6,$J28&lt;&gt;Menus!$D$7,$J28&lt;&gt;Menus!$D$8,$J28&lt;&gt;Menus!$D$9),AND(OR($F28=Menus!$C$10,$F28=Menus!$C$11,$F28=Menus!$C$12),AND($J28&lt;&gt;Menus!$D$9,$J28&lt;&gt;Menus!$D$2))),"Oof1st_NotOK",""))</f>
        <v/>
      </c>
    </row>
    <row r="29" spans="4:22" ht="20.100000000000001" customHeight="1" x14ac:dyDescent="0.25">
      <c r="D29" s="20">
        <f>MAX(D$12:D28)+1</f>
        <v>17</v>
      </c>
      <c r="E29" s="20"/>
      <c r="F29" s="30" t="s">
        <v>2</v>
      </c>
      <c r="G29" s="72"/>
      <c r="H29" s="9"/>
      <c r="I29" s="73"/>
      <c r="J29" s="9" t="s">
        <v>2</v>
      </c>
      <c r="L29" s="137"/>
      <c r="M29" s="42" t="str">
        <f>IF($P$7="No","",IF(OR($J29=Menus!$D$3,$J29=Menus!$D$4,$J29=Menus!$D$5,$J29=Menus!$D$8),IF($P29=1,"ü","¤"),IF(OR($J29=Menus!$D$6,$J29=Menus!$D$7,$J29=Menus!$D$9),"û","")))</f>
        <v/>
      </c>
      <c r="N29" s="101"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IF($F$4=Menus!$B$3,IF(OR($F29=Menus!$C$3,$F29=Menus!$C$4,$F29=Menus!$C$5),OK,IF($F29=Menus!$C$2,SelectaPrincipal,NOT_OK)),IF($F$4=Menus!$B$4,IF(OR($F29=Menus!$C$6,$F29=Menus!$C$7,$F29=Menus!$C$8),OK,IF($F29=Menus!$C$2,SelectaPrincipal,NOT_OK)),IF($F$4=Menus!$B$2,ApplicantStructure,IF($F$4=Menus!$B$7,IF(OR($F29=Menus!$C$10,$F29=Menus!$C$11,$F29=Menus!$C$12),OK,IF($F29=Menus!$C$2,SelectaPrincipal,NOT_OK)),IF(OR($F29=Menus!$C$9,$F29=Menus!$C$10,$F29=Menus!$C$11,$F29=Menus!$C$12),OK,IF($F29=Menus!$C$2,SelectaPrincipal,NOT_OK)))))))&amp;IF(AND($H29="",$F29&lt;&gt;Menus!$C$2,$J29&lt;&gt;Menus!$D$2),NeedName,IF(AND($J29&lt;&gt;Menus!$D$2,$J29&lt;&gt;Menus!$D$9,$F29&lt;&gt;Menus!$C$5,$F29&lt;&gt;Menus!$C$8,V29&lt;&gt;"PofA_NotOK",V29&lt;&gt;"Oof1st_NotOK"),Continue,IF(OR(AND($F29&lt;&gt;Menus!$C$2,$J29=Menus!$D$9),AND(OR($F$4=Menus!$B$3,$F$4=Menus!$B$4),OR($F29=Menus!$C$5,$F29=Menus!$C$8))),Final,""))))</f>
        <v>Please select the appropriate organizational structure for the Applicant identified above.</v>
      </c>
      <c r="P29" s="118" t="str">
        <f t="shared" ca="1" si="1"/>
        <v/>
      </c>
      <c r="Q29" s="103"/>
      <c r="R29" s="103"/>
      <c r="S29" s="103"/>
      <c r="T29" s="155">
        <f t="shared" si="0"/>
        <v>0</v>
      </c>
      <c r="V29" s="117" t="str">
        <f>IF(OR($F29=Menus!$C$2,$F29=Menus!$C$3,$F29=Menus!$C$4,$F29=Menus!$C$5,$F29=Menus!$C$6,$F29=Menus!$C$7,$F29=Menus!$C$8,$F29=Menus!$C$9,$F29=Menus!$C$10,$F29=Menus!$C$11,$F29=Menus!$C$12)=FALSE,"PofA_NotOK",IF(OR(AND($J29&lt;&gt;Menus!$D$2,$J29&lt;&gt;Menus!$D$3,$J29&lt;&gt;Menus!$D$4,$J29&lt;&gt;Menus!$D$5,$J29&lt;&gt;Menus!$D$6,$J29&lt;&gt;Menus!$D$7,$J29&lt;&gt;Menus!$D$8,$J29&lt;&gt;Menus!$D$9),AND(OR($F29=Menus!$C$10,$F29=Menus!$C$11,$F29=Menus!$C$12),AND($J29&lt;&gt;Menus!$D$9,$J29&lt;&gt;Menus!$D$2))),"Oof1st_NotOK",""))</f>
        <v/>
      </c>
    </row>
    <row r="30" spans="4:22" ht="20.100000000000001" customHeight="1" x14ac:dyDescent="0.25">
      <c r="D30" s="20">
        <f>MAX(D$12:D29)+1</f>
        <v>18</v>
      </c>
      <c r="E30" s="20"/>
      <c r="F30" s="30" t="s">
        <v>2</v>
      </c>
      <c r="G30" s="72"/>
      <c r="H30" s="9"/>
      <c r="I30" s="73"/>
      <c r="J30" s="9" t="s">
        <v>2</v>
      </c>
      <c r="L30" s="137"/>
      <c r="M30" s="42" t="str">
        <f>IF($P$7="No","",IF(OR($J30=Menus!$D$3,$J30=Menus!$D$4,$J30=Menus!$D$5,$J30=Menus!$D$8),IF($P30=1,"ü","¤"),IF(OR($J30=Menus!$D$6,$J30=Menus!$D$7,$J30=Menus!$D$9),"û","")))</f>
        <v/>
      </c>
      <c r="N30" s="101"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IF($F$4=Menus!$B$3,IF(OR($F30=Menus!$C$3,$F30=Menus!$C$4,$F30=Menus!$C$5),OK,IF($F30=Menus!$C$2,SelectaPrincipal,NOT_OK)),IF($F$4=Menus!$B$4,IF(OR($F30=Menus!$C$6,$F30=Menus!$C$7,$F30=Menus!$C$8),OK,IF($F30=Menus!$C$2,SelectaPrincipal,NOT_OK)),IF($F$4=Menus!$B$2,ApplicantStructure,IF($F$4=Menus!$B$7,IF(OR($F30=Menus!$C$10,$F30=Menus!$C$11,$F30=Menus!$C$12),OK,IF($F30=Menus!$C$2,SelectaPrincipal,NOT_OK)),IF(OR($F30=Menus!$C$9,$F30=Menus!$C$10,$F30=Menus!$C$11,$F30=Menus!$C$12),OK,IF($F30=Menus!$C$2,SelectaPrincipal,NOT_OK)))))))&amp;IF(AND($H30="",$F30&lt;&gt;Menus!$C$2,$J30&lt;&gt;Menus!$D$2),NeedName,IF(AND($J30&lt;&gt;Menus!$D$2,$J30&lt;&gt;Menus!$D$9,$F30&lt;&gt;Menus!$C$5,$F30&lt;&gt;Menus!$C$8,V30&lt;&gt;"PofA_NotOK",V30&lt;&gt;"Oof1st_NotOK"),Continue,IF(OR(AND($F30&lt;&gt;Menus!$C$2,$J30=Menus!$D$9),AND(OR($F$4=Menus!$B$3,$F$4=Menus!$B$4),OR($F30=Menus!$C$5,$F30=Menus!$C$8))),Final,""))))</f>
        <v>Please select the appropriate organizational structure for the Applicant identified above.</v>
      </c>
      <c r="P30" s="118" t="str">
        <f t="shared" ca="1" si="1"/>
        <v/>
      </c>
      <c r="Q30" s="103"/>
      <c r="R30" s="103"/>
      <c r="S30" s="103"/>
      <c r="T30" s="155">
        <f t="shared" si="0"/>
        <v>0</v>
      </c>
      <c r="V30" s="117" t="str">
        <f>IF(OR($F30=Menus!$C$2,$F30=Menus!$C$3,$F30=Menus!$C$4,$F30=Menus!$C$5,$F30=Menus!$C$6,$F30=Menus!$C$7,$F30=Menus!$C$8,$F30=Menus!$C$9,$F30=Menus!$C$10,$F30=Menus!$C$11,$F30=Menus!$C$12)=FALSE,"PofA_NotOK",IF(OR(AND($J30&lt;&gt;Menus!$D$2,$J30&lt;&gt;Menus!$D$3,$J30&lt;&gt;Menus!$D$4,$J30&lt;&gt;Menus!$D$5,$J30&lt;&gt;Menus!$D$6,$J30&lt;&gt;Menus!$D$7,$J30&lt;&gt;Menus!$D$8,$J30&lt;&gt;Menus!$D$9),AND(OR($F30=Menus!$C$10,$F30=Menus!$C$11,$F30=Menus!$C$12),AND($J30&lt;&gt;Menus!$D$9,$J30&lt;&gt;Menus!$D$2))),"Oof1st_NotOK",""))</f>
        <v/>
      </c>
    </row>
    <row r="31" spans="4:22" ht="20.100000000000001" customHeight="1" x14ac:dyDescent="0.25">
      <c r="D31" s="20">
        <f>MAX(D$12:D30)+1</f>
        <v>19</v>
      </c>
      <c r="E31" s="20"/>
      <c r="F31" s="30" t="s">
        <v>2</v>
      </c>
      <c r="G31" s="72"/>
      <c r="H31" s="9"/>
      <c r="I31" s="73"/>
      <c r="J31" s="9" t="s">
        <v>2</v>
      </c>
      <c r="L31" s="137"/>
      <c r="M31" s="42" t="str">
        <f>IF($P$7="No","",IF(OR($J31=Menus!$D$3,$J31=Menus!$D$4,$J31=Menus!$D$5,$J31=Menus!$D$8),IF($P31=1,"ü","¤"),IF(OR($J31=Menus!$D$6,$J31=Menus!$D$7,$J31=Menus!$D$9),"û","")))</f>
        <v/>
      </c>
      <c r="N31" s="101"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IF($F$4=Menus!$B$3,IF(OR($F31=Menus!$C$3,$F31=Menus!$C$4,$F31=Menus!$C$5),OK,IF($F31=Menus!$C$2,SelectaPrincipal,NOT_OK)),IF($F$4=Menus!$B$4,IF(OR($F31=Menus!$C$6,$F31=Menus!$C$7,$F31=Menus!$C$8),OK,IF($F31=Menus!$C$2,SelectaPrincipal,NOT_OK)),IF($F$4=Menus!$B$2,ApplicantStructure,IF($F$4=Menus!$B$7,IF(OR($F31=Menus!$C$10,$F31=Menus!$C$11,$F31=Menus!$C$12),OK,IF($F31=Menus!$C$2,SelectaPrincipal,NOT_OK)),IF(OR($F31=Menus!$C$9,$F31=Menus!$C$10,$F31=Menus!$C$11,$F31=Menus!$C$12),OK,IF($F31=Menus!$C$2,SelectaPrincipal,NOT_OK)))))))&amp;IF(AND($H31="",$F31&lt;&gt;Menus!$C$2,$J31&lt;&gt;Menus!$D$2),NeedName,IF(AND($J31&lt;&gt;Menus!$D$2,$J31&lt;&gt;Menus!$D$9,$F31&lt;&gt;Menus!$C$5,$F31&lt;&gt;Menus!$C$8,V31&lt;&gt;"PofA_NotOK",V31&lt;&gt;"Oof1st_NotOK"),Continue,IF(OR(AND($F31&lt;&gt;Menus!$C$2,$J31=Menus!$D$9),AND(OR($F$4=Menus!$B$3,$F$4=Menus!$B$4),OR($F31=Menus!$C$5,$F31=Menus!$C$8))),Final,""))))</f>
        <v>Please select the appropriate organizational structure for the Applicant identified above.</v>
      </c>
      <c r="P31" s="118" t="str">
        <f t="shared" ca="1" si="1"/>
        <v/>
      </c>
      <c r="Q31" s="103"/>
      <c r="R31" s="103"/>
      <c r="S31" s="103"/>
      <c r="T31" s="155">
        <f t="shared" si="0"/>
        <v>0</v>
      </c>
      <c r="V31" s="117" t="str">
        <f>IF(OR($F31=Menus!$C$2,$F31=Menus!$C$3,$F31=Menus!$C$4,$F31=Menus!$C$5,$F31=Menus!$C$6,$F31=Menus!$C$7,$F31=Menus!$C$8,$F31=Menus!$C$9,$F31=Menus!$C$10,$F31=Menus!$C$11,$F31=Menus!$C$12)=FALSE,"PofA_NotOK",IF(OR(AND($J31&lt;&gt;Menus!$D$2,$J31&lt;&gt;Menus!$D$3,$J31&lt;&gt;Menus!$D$4,$J31&lt;&gt;Menus!$D$5,$J31&lt;&gt;Menus!$D$6,$J31&lt;&gt;Menus!$D$7,$J31&lt;&gt;Menus!$D$8,$J31&lt;&gt;Menus!$D$9),AND(OR($F31=Menus!$C$10,$F31=Menus!$C$11,$F31=Menus!$C$12),AND($J31&lt;&gt;Menus!$D$9,$J31&lt;&gt;Menus!$D$2))),"Oof1st_NotOK",""))</f>
        <v/>
      </c>
    </row>
    <row r="32" spans="4:22" ht="20.100000000000001" customHeight="1" x14ac:dyDescent="0.25">
      <c r="D32" s="20">
        <f>MAX(D$12:D31)+1</f>
        <v>20</v>
      </c>
      <c r="E32" s="20"/>
      <c r="F32" s="30" t="s">
        <v>2</v>
      </c>
      <c r="G32" s="72"/>
      <c r="H32" s="9"/>
      <c r="I32" s="73"/>
      <c r="J32" s="9" t="s">
        <v>2</v>
      </c>
      <c r="L32" s="137"/>
      <c r="M32" s="42" t="str">
        <f>IF($P$7="No","",IF(OR($J32=Menus!$D$3,$J32=Menus!$D$4,$J32=Menus!$D$5,$J32=Menus!$D$8),IF($P32=1,"ü","¤"),IF(OR($J32=Menus!$D$6,$J32=Menus!$D$7,$J32=Menus!$D$9),"û","")))</f>
        <v/>
      </c>
      <c r="N32" s="101"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IF($F$4=Menus!$B$3,IF(OR($F32=Menus!$C$3,$F32=Menus!$C$4,$F32=Menus!$C$5),OK,IF($F32=Menus!$C$2,SelectaPrincipal,NOT_OK)),IF($F$4=Menus!$B$4,IF(OR($F32=Menus!$C$6,$F32=Menus!$C$7,$F32=Menus!$C$8),OK,IF($F32=Menus!$C$2,SelectaPrincipal,NOT_OK)),IF($F$4=Menus!$B$2,ApplicantStructure,IF($F$4=Menus!$B$7,IF(OR($F32=Menus!$C$10,$F32=Menus!$C$11,$F32=Menus!$C$12),OK,IF($F32=Menus!$C$2,SelectaPrincipal,NOT_OK)),IF(OR($F32=Menus!$C$9,$F32=Menus!$C$10,$F32=Menus!$C$11,$F32=Menus!$C$12),OK,IF($F32=Menus!$C$2,SelectaPrincipal,NOT_OK)))))))&amp;IF(AND($H32="",$F32&lt;&gt;Menus!$C$2,$J32&lt;&gt;Menus!$D$2),NeedName,IF(AND($J32&lt;&gt;Menus!$D$2,$J32&lt;&gt;Menus!$D$9,$F32&lt;&gt;Menus!$C$5,$F32&lt;&gt;Menus!$C$8,V32&lt;&gt;"PofA_NotOK",V32&lt;&gt;"Oof1st_NotOK"),Continue,IF(OR(AND($F32&lt;&gt;Menus!$C$2,$J32=Menus!$D$9),AND(OR($F$4=Menus!$B$3,$F$4=Menus!$B$4),OR($F32=Menus!$C$5,$F32=Menus!$C$8))),Final,""))))</f>
        <v>Please select the appropriate organizational structure for the Applicant identified above.</v>
      </c>
      <c r="P32" s="119" t="str">
        <f t="shared" ca="1" si="1"/>
        <v/>
      </c>
      <c r="Q32" s="103"/>
      <c r="R32" s="103"/>
      <c r="S32" s="103"/>
      <c r="T32" s="156">
        <f t="shared" si="0"/>
        <v>0</v>
      </c>
      <c r="V32" s="120" t="str">
        <f>IF(OR($F32=Menus!$C$2,$F32=Menus!$C$3,$F32=Menus!$C$4,$F32=Menus!$C$5,$F32=Menus!$C$6,$F32=Menus!$C$7,$F32=Menus!$C$8,$F32=Menus!$C$9,$F32=Menus!$C$10,$F32=Menus!$C$11,$F32=Menus!$C$12)=FALSE,"PofA_NotOK",IF(OR(AND($J32&lt;&gt;Menus!$D$2,$J32&lt;&gt;Menus!$D$3,$J32&lt;&gt;Menus!$D$4,$J32&lt;&gt;Menus!$D$5,$J32&lt;&gt;Menus!$D$6,$J32&lt;&gt;Menus!$D$7,$J32&lt;&gt;Menus!$D$8,$J32&lt;&gt;Menus!$D$9),AND(OR($F32=Menus!$C$10,$F32=Menus!$C$11,$F32=Menus!$C$12),AND($J32&lt;&gt;Menus!$D$9,$J32&lt;&gt;Menus!$D$2))),"Oof1st_NotOK",""))</f>
        <v/>
      </c>
    </row>
    <row r="33" spans="1:22" ht="20.100000000000001" customHeight="1" x14ac:dyDescent="0.25">
      <c r="M33" s="43"/>
      <c r="N33" s="33"/>
      <c r="S33" s="35"/>
    </row>
    <row r="34" spans="1:22" ht="12" customHeight="1" x14ac:dyDescent="0.25">
      <c r="S34" s="35"/>
    </row>
    <row r="35" spans="1:22" ht="30" customHeight="1" thickBot="1" x14ac:dyDescent="0.3">
      <c r="A35" s="12" t="str">
        <f>"Second Principal Disclosure Level:"</f>
        <v>Second Principal Disclosure Level:</v>
      </c>
      <c r="B35" s="13"/>
      <c r="C35" s="13"/>
      <c r="D35" s="13"/>
      <c r="E35" s="13"/>
      <c r="F35" s="233">
        <f>IF(F$7="&lt;Insert name of Applicant entity here&gt;","",F$7)</f>
        <v>0</v>
      </c>
      <c r="G35" s="233"/>
      <c r="H35" s="233"/>
      <c r="I35" s="233"/>
      <c r="J35" s="233"/>
      <c r="K35" s="233"/>
      <c r="L35" s="13"/>
      <c r="S35" s="35"/>
    </row>
    <row r="36" spans="1:22" ht="15" customHeight="1" x14ac:dyDescent="0.25">
      <c r="B36" s="234" t="s">
        <v>199</v>
      </c>
      <c r="C36" s="234"/>
      <c r="D36" s="234"/>
      <c r="E36" s="234"/>
      <c r="F36" s="234"/>
      <c r="G36" s="234"/>
      <c r="H36" s="234"/>
      <c r="S36" s="35"/>
    </row>
    <row r="37" spans="1:22" ht="14.45" customHeight="1" x14ac:dyDescent="0.25">
      <c r="B37" s="232" t="s">
        <v>119</v>
      </c>
      <c r="C37" s="2"/>
      <c r="F37" s="235" t="s">
        <v>90</v>
      </c>
      <c r="H37" s="21"/>
      <c r="S37" s="35"/>
      <c r="T37" s="83"/>
    </row>
    <row r="38" spans="1:22" ht="60" x14ac:dyDescent="0.25">
      <c r="A38" s="2"/>
      <c r="B38" s="232"/>
      <c r="C38" s="2"/>
      <c r="D38" s="143" t="s">
        <v>85</v>
      </c>
      <c r="E38" s="10"/>
      <c r="F38" s="235"/>
      <c r="G38" s="6"/>
      <c r="H38" s="6" t="s">
        <v>20</v>
      </c>
      <c r="I38" s="6"/>
      <c r="J38" s="11" t="s">
        <v>21</v>
      </c>
      <c r="L38" s="10" t="s">
        <v>115</v>
      </c>
      <c r="M38" s="24"/>
      <c r="N38" s="18" t="s">
        <v>153</v>
      </c>
      <c r="P38" s="86" t="s">
        <v>29</v>
      </c>
      <c r="R38" s="86" t="s">
        <v>87</v>
      </c>
      <c r="S38" s="88"/>
      <c r="T38" s="86" t="s">
        <v>195</v>
      </c>
      <c r="V38" s="175" t="s">
        <v>272</v>
      </c>
    </row>
    <row r="39" spans="1:22" ht="5.0999999999999996" customHeight="1" x14ac:dyDescent="0.25">
      <c r="A39" s="2"/>
      <c r="B39" s="35"/>
      <c r="C39" s="35"/>
      <c r="D39" s="36"/>
      <c r="E39" s="36"/>
      <c r="F39" s="100"/>
      <c r="G39" s="34"/>
      <c r="H39" s="34"/>
      <c r="I39" s="34"/>
      <c r="J39" s="35"/>
      <c r="K39" s="35"/>
      <c r="L39" s="35"/>
      <c r="M39" s="37"/>
      <c r="P39" s="84"/>
      <c r="R39" s="84"/>
      <c r="S39" s="84"/>
      <c r="T39" s="84"/>
      <c r="V39" s="174"/>
    </row>
    <row r="40" spans="1:22" ht="20.100000000000001" customHeight="1" x14ac:dyDescent="0.25">
      <c r="B40" s="146" t="s">
        <v>12</v>
      </c>
      <c r="D40" s="152" t="str">
        <f>IF($B40=Menus!$K$2,"",IF(LEFT($B40,3)="N/A","N/A",TEXT(IF(RIGHT(LEFT($B40,2),1)=".",LEFT($B40,1),LEFT($B40,2)),"#")&amp;"."&amp;CHOOSE(IF($B40=Menus!$K$2,0,COUNTIF($B$40:$B40,$B40)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0" s="22"/>
      <c r="F40" s="31" t="s">
        <v>2</v>
      </c>
      <c r="G40" s="74"/>
      <c r="H40" s="9"/>
      <c r="I40" s="73"/>
      <c r="J40" s="9" t="s">
        <v>2</v>
      </c>
      <c r="L40" s="137"/>
      <c r="M40" s="42" t="str">
        <f>IF($P$7="No","",IF(OR($J40=Menus!$D$3,$J40=Menus!$D$4,$J40=Menus!$D$5,$J40=Menus!$D$8),IF($P40=1,"ü","¤"),IF(OR($J40=Menus!$D$6,$J40=Menus!$D$7,$J40=Menus!$D$9),"û","")))</f>
        <v/>
      </c>
      <c r="N40" s="102"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IF(OR($B40=Menus!$K$2,ISERROR(VLOOKUP($R40,$D$13:$J$32,7)))=TRUE,Select1PrincipalNo,IF($F40=Menus!$E$2,SelectaPrincipal,IF(VLOOKUP($R40,$D$13:$J$32,7)=Menus!$D$3,IF(OR($F40=Menus!$E$3,$F40=Menus!$E$4),OK,NOT_OK),IF(VLOOKUP($R40,$D$13:$J$32,7)=Menus!$D$4,IF(OR($F40=Menus!$E$5,$F40=Menus!$E$6,$F40=Menus!$E$7,$F40=Menus!$E$8),OK,NOT_OK),IF(OR(VLOOKUP($R40,$D$13:$J$32,7)=Menus!$D$5,VLOOKUP($R40,$D$13:$J$32,7)=Menus!$D$6),IF(OR($F40=Menus!$E$9,$F40=Menus!$E$10,$F40=Menus!$E$11),OK,NOT_OK),IF(VLOOKUP($R40,$D$13:$J$32,7)=Menus!$D$7,IF(OR($F40=Menus!$E$10,$F40=Menus!$E$11,$F40=Menus!$E$12),OK,NOT_OK),IF(VLOOKUP($R40,$D$13:$J$32,7)=Menus!$D$8,IF(OR($F40=Menus!$E$13,$F40=Menus!$E$14),OK,NOT_OK),IF(VLOOKUP($R40,$D$13:$J$32,7)=Menus!$D$9,NOT_OK,""))))))))&amp;IF(AND($H40="",$F40&lt;&gt;Menus!$C$2,$J40&lt;&gt;Menus!$D$2),NeedName,IF(AND($J40&lt;&gt;Menus!$D$2,$J40&lt;&gt;Menus!$D$9,V40&lt;&gt;"Pof1st_NotOK",V40&lt;&gt;"Oof2nd_NotOK"),Continue,IF(AND($F40&lt;&gt;Menus!$E$2,$J40=Menus!$D$9),Final,"")))))</f>
        <v>Please select a First Level Principal Entity #, as applicable.</v>
      </c>
      <c r="P40" s="118" t="str">
        <f>IF(SUMIFS($L$107:$L$166,$R$107:$R$166,$D40)=0,"",SUMIFS($L$107:$L$166,$R$107:$R$166,$D40))</f>
        <v/>
      </c>
      <c r="Q40" s="121"/>
      <c r="R40" s="117" t="str">
        <f>IF(ISERR(_xlfn.NUMBERVALUE(IF(RIGHT(LEFT($B40,2),1)=".",LEFT($B40,1),LEFT($B40,2)))),"",_xlfn.NUMBERVALUE(IF(RIGHT(LEFT($B40,2),1)=".",LEFT($B40,1),LEFT($B40,2))))</f>
        <v/>
      </c>
      <c r="S40" s="117"/>
      <c r="T40" s="117">
        <f t="shared" ref="T40:T71" si="2">IF(OR(N40=NOT_OK,N40=NOT_OK&amp;Continue,N40=NOT_OK&amp;Final,N40=Pof1st_NotOK),1,IF(N40=Oof2nd_NotOK,2,IF(N40=OK&amp;Continue,3,IF(N40=OK&amp;Final,4,0))))</f>
        <v>0</v>
      </c>
      <c r="V40" s="117" t="str">
        <f>IF(OR($F40=Menus!$E$2,$F40=Menus!$E$3,$F40=Menus!$E$4,$F40=Menus!$E$5,$F40=Menus!$E$6,$F40=Menus!$E$7,$F40=Menus!$E$8,$F40=Menus!$E$9,$F40=Menus!$E$10,$F40=Menus!$E$11,$F40=Menus!$E$12,$F40=Menus!$E$13,$F40=Menus!$E$14)=FALSE,"Pof1st_NotOK",IF(OR(AND($J40&lt;&gt;Menus!$D$2,$J40&lt;&gt;Menus!$D$3,$J40&lt;&gt;Menus!$D$4,$J40&lt;&gt;Menus!$D$5,$J40&lt;&gt;Menus!$D$6,$J40&lt;&gt;Menus!$D$7,$J40&lt;&gt;Menus!$D$8,$J40&lt;&gt;Menus!$D$9),AND(OR($F40=Menus!$E$10,$F40=Menus!$E$11,$F40=Menus!$E$12,$F40=Menus!$E$13,$F40=Menus!$E$14),AND($J40&lt;&gt;Menus!$D$2,$J40&lt;&gt;Menus!$D$9))),"Oof2nd_NotOK",""))</f>
        <v/>
      </c>
    </row>
    <row r="41" spans="1:22" ht="20.100000000000001" customHeight="1" x14ac:dyDescent="0.25">
      <c r="B41" s="146" t="s">
        <v>12</v>
      </c>
      <c r="D41" s="152" t="str">
        <f>IF($B41=Menus!$K$2,"",IF(LEFT($B41,3)="N/A","N/A",TEXT(IF(RIGHT(LEFT($B41,2),1)=".",LEFT($B41,1),LEFT($B41,2)),"#")&amp;"."&amp;CHOOSE(IF($B41=Menus!$K$2,0,COUNTIF($B$40:$B41,$B41)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1" s="22"/>
      <c r="F41" s="31" t="s">
        <v>2</v>
      </c>
      <c r="G41" s="74"/>
      <c r="H41" s="9"/>
      <c r="I41" s="73"/>
      <c r="J41" s="9" t="s">
        <v>2</v>
      </c>
      <c r="L41" s="137"/>
      <c r="M41" s="42" t="str">
        <f>IF($P$7="No","",IF(OR($J41=Menus!$D$3,$J41=Menus!$D$4,$J41=Menus!$D$5,$J41=Menus!$D$8),IF($P41=1,"ü","¤"),IF(OR($J41=Menus!$D$6,$J41=Menus!$D$7,$J41=Menus!$D$9),"û","")))</f>
        <v/>
      </c>
      <c r="N41" s="102"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IF(OR($B41=Menus!$K$2,ISERROR(VLOOKUP($R41,$D$13:$J$32,7)))=TRUE,Select1PrincipalNo,IF($F41=Menus!$E$2,SelectaPrincipal,IF(VLOOKUP($R41,$D$13:$J$32,7)=Menus!$D$3,IF(OR($F41=Menus!$E$3,$F41=Menus!$E$4),OK,NOT_OK),IF(VLOOKUP($R41,$D$13:$J$32,7)=Menus!$D$4,IF(OR($F41=Menus!$E$5,$F41=Menus!$E$6,$F41=Menus!$E$7,$F41=Menus!$E$8),OK,NOT_OK),IF(OR(VLOOKUP($R41,$D$13:$J$32,7)=Menus!$D$5,VLOOKUP($R41,$D$13:$J$32,7)=Menus!$D$6),IF(OR($F41=Menus!$E$9,$F41=Menus!$E$10,$F41=Menus!$E$11),OK,NOT_OK),IF(VLOOKUP($R41,$D$13:$J$32,7)=Menus!$D$7,IF(OR($F41=Menus!$E$10,$F41=Menus!$E$11,$F41=Menus!$E$12),OK,NOT_OK),IF(VLOOKUP($R41,$D$13:$J$32,7)=Menus!$D$8,IF(OR($F41=Menus!$E$13,$F41=Menus!$E$14),OK,NOT_OK),IF(VLOOKUP($R41,$D$13:$J$32,7)=Menus!$D$9,NOT_OK,""))))))))&amp;IF(AND($H41="",$F41&lt;&gt;Menus!$C$2,$J41&lt;&gt;Menus!$D$2),NeedName,IF(AND($J41&lt;&gt;Menus!$D$2,$J41&lt;&gt;Menus!$D$9,V41&lt;&gt;"Pof1st_NotOK",V41&lt;&gt;"Oof2nd_NotOK"),Continue,IF(AND($F41&lt;&gt;Menus!$E$2,$J41=Menus!$D$9),Final,"")))))</f>
        <v>Please select a First Level Principal Entity #, as applicable.</v>
      </c>
      <c r="P41" s="118" t="str">
        <f t="shared" ref="P41:P99" si="3">IF(SUMIFS($L$107:$L$166,$R$107:$R$166,$D41)=0,"",SUMIFS($L$107:$L$166,$R$107:$R$166,$D41))</f>
        <v/>
      </c>
      <c r="Q41" s="121"/>
      <c r="R41" s="117" t="str">
        <f t="shared" ref="R41:R98" si="4">IF(ISERR(_xlfn.NUMBERVALUE(IF(RIGHT(LEFT($B41,2),1)=".",LEFT($B41,1),LEFT($B41,2)))),"",_xlfn.NUMBERVALUE(IF(RIGHT(LEFT($B41,2),1)=".",LEFT($B41,1),LEFT($B41,2))))</f>
        <v/>
      </c>
      <c r="S41" s="117"/>
      <c r="T41" s="117">
        <f t="shared" si="2"/>
        <v>0</v>
      </c>
      <c r="V41" s="117" t="str">
        <f>IF(OR($F41=Menus!$E$2,$F41=Menus!$E$3,$F41=Menus!$E$4,$F41=Menus!$E$5,$F41=Menus!$E$6,$F41=Menus!$E$7,$F41=Menus!$E$8,$F41=Menus!$E$9,$F41=Menus!$E$10,$F41=Menus!$E$11,$F41=Menus!$E$12,$F41=Menus!$E$13,$F41=Menus!$E$14)=FALSE,"Pof1st_NotOK",IF(OR(AND($J41&lt;&gt;Menus!$D$2,$J41&lt;&gt;Menus!$D$3,$J41&lt;&gt;Menus!$D$4,$J41&lt;&gt;Menus!$D$5,$J41&lt;&gt;Menus!$D$6,$J41&lt;&gt;Menus!$D$7,$J41&lt;&gt;Menus!$D$8,$J41&lt;&gt;Menus!$D$9),AND(OR($F41=Menus!$E$10,$F41=Menus!$E$11,$F41=Menus!$E$12,$F41=Menus!$E$13,$F41=Menus!$E$14),AND($J41&lt;&gt;Menus!$D$2,$J41&lt;&gt;Menus!$D$9))),"Oof2nd_NotOK",""))</f>
        <v/>
      </c>
    </row>
    <row r="42" spans="1:22" ht="20.100000000000001" customHeight="1" x14ac:dyDescent="0.25">
      <c r="B42" s="146" t="s">
        <v>12</v>
      </c>
      <c r="D42" s="152" t="str">
        <f>IF($B42=Menus!$K$2,"",IF(LEFT($B42,3)="N/A","N/A",TEXT(IF(RIGHT(LEFT($B42,2),1)=".",LEFT($B42,1),LEFT($B42,2)),"#")&amp;"."&amp;CHOOSE(IF($B42=Menus!$K$2,0,COUNTIF($B$40:$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1" t="s">
        <v>2</v>
      </c>
      <c r="G42" s="74"/>
      <c r="H42" s="9"/>
      <c r="I42" s="73"/>
      <c r="J42" s="9" t="s">
        <v>2</v>
      </c>
      <c r="L42" s="137"/>
      <c r="M42" s="42" t="str">
        <f>IF($P$7="No","",IF(OR($J42=Menus!$D$3,$J42=Menus!$D$4,$J42=Menus!$D$5,$J42=Menus!$D$8),IF($P42=1,"ü","¤"),IF(OR($J42=Menus!$D$6,$J42=Menus!$D$7,$J42=Menus!$D$9),"û","")))</f>
        <v/>
      </c>
      <c r="N42" s="102"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IF(OR($B42=Menus!$K$2,ISERROR(VLOOKUP($R42,$D$13:$J$32,7)))=TRUE,Select1PrincipalNo,IF($F42=Menus!$E$2,SelectaPrincipal,IF(VLOOKUP($R42,$D$13:$J$32,7)=Menus!$D$3,IF(OR($F42=Menus!$E$3,$F42=Menus!$E$4),OK,NOT_OK),IF(VLOOKUP($R42,$D$13:$J$32,7)=Menus!$D$4,IF(OR($F42=Menus!$E$5,$F42=Menus!$E$6,$F42=Menus!$E$7,$F42=Menus!$E$8),OK,NOT_OK),IF(OR(VLOOKUP($R42,$D$13:$J$32,7)=Menus!$D$5,VLOOKUP($R42,$D$13:$J$32,7)=Menus!$D$6),IF(OR($F42=Menus!$E$9,$F42=Menus!$E$10,$F42=Menus!$E$11),OK,NOT_OK),IF(VLOOKUP($R42,$D$13:$J$32,7)=Menus!$D$7,IF(OR($F42=Menus!$E$10,$F42=Menus!$E$11,$F42=Menus!$E$12),OK,NOT_OK),IF(VLOOKUP($R42,$D$13:$J$32,7)=Menus!$D$8,IF(OR($F42=Menus!$E$13,$F42=Menus!$E$14),OK,NOT_OK),IF(VLOOKUP($R42,$D$13:$J$32,7)=Menus!$D$9,NOT_OK,""))))))))&amp;IF(AND($H42="",$F42&lt;&gt;Menus!$C$2,$J42&lt;&gt;Menus!$D$2),NeedName,IF(AND($J42&lt;&gt;Menus!$D$2,$J42&lt;&gt;Menus!$D$9,V42&lt;&gt;"Pof1st_NotOK",V42&lt;&gt;"Oof2nd_NotOK"),Continue,IF(AND($F42&lt;&gt;Menus!$E$2,$J42=Menus!$D$9),Final,"")))))</f>
        <v>Please select a First Level Principal Entity #, as applicable.</v>
      </c>
      <c r="P42" s="118" t="str">
        <f t="shared" si="3"/>
        <v/>
      </c>
      <c r="Q42" s="121"/>
      <c r="R42" s="117" t="str">
        <f t="shared" si="4"/>
        <v/>
      </c>
      <c r="S42" s="117"/>
      <c r="T42" s="117">
        <f t="shared" si="2"/>
        <v>0</v>
      </c>
      <c r="V42" s="117" t="str">
        <f>IF(OR($F42=Menus!$E$2,$F42=Menus!$E$3,$F42=Menus!$E$4,$F42=Menus!$E$5,$F42=Menus!$E$6,$F42=Menus!$E$7,$F42=Menus!$E$8,$F42=Menus!$E$9,$F42=Menus!$E$10,$F42=Menus!$E$11,$F42=Menus!$E$12,$F42=Menus!$E$13,$F42=Menus!$E$14)=FALSE,"Pof1st_NotOK",IF(OR(AND($J42&lt;&gt;Menus!$D$2,$J42&lt;&gt;Menus!$D$3,$J42&lt;&gt;Menus!$D$4,$J42&lt;&gt;Menus!$D$5,$J42&lt;&gt;Menus!$D$6,$J42&lt;&gt;Menus!$D$7,$J42&lt;&gt;Menus!$D$8,$J42&lt;&gt;Menus!$D$9),AND(OR($F42=Menus!$E$10,$F42=Menus!$E$11,$F42=Menus!$E$12,$F42=Menus!$E$13,$F42=Menus!$E$14),AND($J42&lt;&gt;Menus!$D$2,$J42&lt;&gt;Menus!$D$9))),"Oof2nd_NotOK",""))</f>
        <v/>
      </c>
    </row>
    <row r="43" spans="1:22" ht="20.100000000000001" customHeight="1" x14ac:dyDescent="0.25">
      <c r="B43" s="146" t="s">
        <v>12</v>
      </c>
      <c r="D43" s="152" t="str">
        <f>IF($B43=Menus!$K$2,"",IF(LEFT($B43,3)="N/A","N/A",TEXT(IF(RIGHT(LEFT($B43,2),1)=".",LEFT($B43,1),LEFT($B43,2)),"#")&amp;"."&amp;CHOOSE(IF($B43=Menus!$K$2,0,COUNTIF($B$40:$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1" t="s">
        <v>2</v>
      </c>
      <c r="G43" s="74"/>
      <c r="H43" s="9"/>
      <c r="I43" s="73"/>
      <c r="J43" s="9" t="s">
        <v>2</v>
      </c>
      <c r="L43" s="137"/>
      <c r="M43" s="42" t="str">
        <f>IF($P$7="No","",IF(OR($J43=Menus!$D$3,$J43=Menus!$D$4,$J43=Menus!$D$5,$J43=Menus!$D$8),IF($P43=1,"ü","¤"),IF(OR($J43=Menus!$D$6,$J43=Menus!$D$7,$J43=Menus!$D$9),"û","")))</f>
        <v/>
      </c>
      <c r="N43" s="102"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IF(OR($B43=Menus!$K$2,ISERROR(VLOOKUP($R43,$D$13:$J$32,7)))=TRUE,Select1PrincipalNo,IF($F43=Menus!$E$2,SelectaPrincipal,IF(VLOOKUP($R43,$D$13:$J$32,7)=Menus!$D$3,IF(OR($F43=Menus!$E$3,$F43=Menus!$E$4),OK,NOT_OK),IF(VLOOKUP($R43,$D$13:$J$32,7)=Menus!$D$4,IF(OR($F43=Menus!$E$5,$F43=Menus!$E$6,$F43=Menus!$E$7,$F43=Menus!$E$8),OK,NOT_OK),IF(OR(VLOOKUP($R43,$D$13:$J$32,7)=Menus!$D$5,VLOOKUP($R43,$D$13:$J$32,7)=Menus!$D$6),IF(OR($F43=Menus!$E$9,$F43=Menus!$E$10,$F43=Menus!$E$11),OK,NOT_OK),IF(VLOOKUP($R43,$D$13:$J$32,7)=Menus!$D$7,IF(OR($F43=Menus!$E$10,$F43=Menus!$E$11,$F43=Menus!$E$12),OK,NOT_OK),IF(VLOOKUP($R43,$D$13:$J$32,7)=Menus!$D$8,IF(OR($F43=Menus!$E$13,$F43=Menus!$E$14),OK,NOT_OK),IF(VLOOKUP($R43,$D$13:$J$32,7)=Menus!$D$9,NOT_OK,""))))))))&amp;IF(AND($H43="",$F43&lt;&gt;Menus!$C$2,$J43&lt;&gt;Menus!$D$2),NeedName,IF(AND($J43&lt;&gt;Menus!$D$2,$J43&lt;&gt;Menus!$D$9,V43&lt;&gt;"Pof1st_NotOK",V43&lt;&gt;"Oof2nd_NotOK"),Continue,IF(AND($F43&lt;&gt;Menus!$E$2,$J43=Menus!$D$9),Final,"")))))</f>
        <v>Please select a First Level Principal Entity #, as applicable.</v>
      </c>
      <c r="P43" s="118" t="str">
        <f t="shared" si="3"/>
        <v/>
      </c>
      <c r="Q43" s="121"/>
      <c r="R43" s="117" t="str">
        <f t="shared" si="4"/>
        <v/>
      </c>
      <c r="S43" s="117"/>
      <c r="T43" s="117">
        <f t="shared" si="2"/>
        <v>0</v>
      </c>
      <c r="V43" s="117" t="str">
        <f>IF(OR($F43=Menus!$E$2,$F43=Menus!$E$3,$F43=Menus!$E$4,$F43=Menus!$E$5,$F43=Menus!$E$6,$F43=Menus!$E$7,$F43=Menus!$E$8,$F43=Menus!$E$9,$F43=Menus!$E$10,$F43=Menus!$E$11,$F43=Menus!$E$12,$F43=Menus!$E$13,$F43=Menus!$E$14)=FALSE,"Pof1st_NotOK",IF(OR(AND($J43&lt;&gt;Menus!$D$2,$J43&lt;&gt;Menus!$D$3,$J43&lt;&gt;Menus!$D$4,$J43&lt;&gt;Menus!$D$5,$J43&lt;&gt;Menus!$D$6,$J43&lt;&gt;Menus!$D$7,$J43&lt;&gt;Menus!$D$8,$J43&lt;&gt;Menus!$D$9),AND(OR($F43=Menus!$E$10,$F43=Menus!$E$11,$F43=Menus!$E$12,$F43=Menus!$E$13,$F43=Menus!$E$14),AND($J43&lt;&gt;Menus!$D$2,$J43&lt;&gt;Menus!$D$9))),"Oof2nd_NotOK",""))</f>
        <v/>
      </c>
    </row>
    <row r="44" spans="1:22" ht="20.100000000000001" customHeight="1" x14ac:dyDescent="0.25">
      <c r="B44" s="146" t="s">
        <v>12</v>
      </c>
      <c r="D44" s="152" t="str">
        <f>IF($B44=Menus!$K$2,"",IF(LEFT($B44,3)="N/A","N/A",TEXT(IF(RIGHT(LEFT($B44,2),1)=".",LEFT($B44,1),LEFT($B44,2)),"#")&amp;"."&amp;CHOOSE(IF($B44=Menus!$K$2,0,COUNTIF($B$40:$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1" t="s">
        <v>2</v>
      </c>
      <c r="G44" s="74"/>
      <c r="H44" s="9"/>
      <c r="I44" s="73"/>
      <c r="J44" s="9" t="s">
        <v>2</v>
      </c>
      <c r="L44" s="137"/>
      <c r="M44" s="42" t="str">
        <f>IF($P$7="No","",IF(OR($J44=Menus!$D$3,$J44=Menus!$D$4,$J44=Menus!$D$5,$J44=Menus!$D$8),IF($P44=1,"ü","¤"),IF(OR($J44=Menus!$D$6,$J44=Menus!$D$7,$J44=Menus!$D$9),"û","")))</f>
        <v/>
      </c>
      <c r="N44" s="102"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IF(OR($B44=Menus!$K$2,ISERROR(VLOOKUP($R44,$D$13:$J$32,7)))=TRUE,Select1PrincipalNo,IF($F44=Menus!$E$2,SelectaPrincipal,IF(VLOOKUP($R44,$D$13:$J$32,7)=Menus!$D$3,IF(OR($F44=Menus!$E$3,$F44=Menus!$E$4),OK,NOT_OK),IF(VLOOKUP($R44,$D$13:$J$32,7)=Menus!$D$4,IF(OR($F44=Menus!$E$5,$F44=Menus!$E$6,$F44=Menus!$E$7,$F44=Menus!$E$8),OK,NOT_OK),IF(OR(VLOOKUP($R44,$D$13:$J$32,7)=Menus!$D$5,VLOOKUP($R44,$D$13:$J$32,7)=Menus!$D$6),IF(OR($F44=Menus!$E$9,$F44=Menus!$E$10,$F44=Menus!$E$11),OK,NOT_OK),IF(VLOOKUP($R44,$D$13:$J$32,7)=Menus!$D$7,IF(OR($F44=Menus!$E$10,$F44=Menus!$E$11,$F44=Menus!$E$12),OK,NOT_OK),IF(VLOOKUP($R44,$D$13:$J$32,7)=Menus!$D$8,IF(OR($F44=Menus!$E$13,$F44=Menus!$E$14),OK,NOT_OK),IF(VLOOKUP($R44,$D$13:$J$32,7)=Menus!$D$9,NOT_OK,""))))))))&amp;IF(AND($H44="",$F44&lt;&gt;Menus!$C$2,$J44&lt;&gt;Menus!$D$2),NeedName,IF(AND($J44&lt;&gt;Menus!$D$2,$J44&lt;&gt;Menus!$D$9,V44&lt;&gt;"Pof1st_NotOK",V44&lt;&gt;"Oof2nd_NotOK"),Continue,IF(AND($F44&lt;&gt;Menus!$E$2,$J44=Menus!$D$9),Final,"")))))</f>
        <v>Please select a First Level Principal Entity #, as applicable.</v>
      </c>
      <c r="P44" s="118" t="str">
        <f t="shared" si="3"/>
        <v/>
      </c>
      <c r="Q44" s="121"/>
      <c r="R44" s="117" t="str">
        <f t="shared" si="4"/>
        <v/>
      </c>
      <c r="S44" s="117"/>
      <c r="T44" s="117">
        <f t="shared" si="2"/>
        <v>0</v>
      </c>
      <c r="V44" s="117" t="str">
        <f>IF(OR($F44=Menus!$E$2,$F44=Menus!$E$3,$F44=Menus!$E$4,$F44=Menus!$E$5,$F44=Menus!$E$6,$F44=Menus!$E$7,$F44=Menus!$E$8,$F44=Menus!$E$9,$F44=Menus!$E$10,$F44=Menus!$E$11,$F44=Menus!$E$12,$F44=Menus!$E$13,$F44=Menus!$E$14)=FALSE,"Pof1st_NotOK",IF(OR(AND($J44&lt;&gt;Menus!$D$2,$J44&lt;&gt;Menus!$D$3,$J44&lt;&gt;Menus!$D$4,$J44&lt;&gt;Menus!$D$5,$J44&lt;&gt;Menus!$D$6,$J44&lt;&gt;Menus!$D$7,$J44&lt;&gt;Menus!$D$8,$J44&lt;&gt;Menus!$D$9),AND(OR($F44=Menus!$E$10,$F44=Menus!$E$11,$F44=Menus!$E$12,$F44=Menus!$E$13,$F44=Menus!$E$14),AND($J44&lt;&gt;Menus!$D$2,$J44&lt;&gt;Menus!$D$9))),"Oof2nd_NotOK",""))</f>
        <v/>
      </c>
    </row>
    <row r="45" spans="1:22" ht="20.100000000000001" customHeight="1" x14ac:dyDescent="0.25">
      <c r="B45" s="32" t="s">
        <v>12</v>
      </c>
      <c r="D45" s="152" t="str">
        <f>IF($B45=Menus!$K$2,"",IF(LEFT($B45,3)="N/A","N/A",TEXT(IF(RIGHT(LEFT($B45,2),1)=".",LEFT($B45,1),LEFT($B45,2)),"#")&amp;"."&amp;CHOOSE(IF($B45=Menus!$K$2,0,COUNTIF($B$40:$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1" t="s">
        <v>2</v>
      </c>
      <c r="G45" s="74"/>
      <c r="H45" s="9"/>
      <c r="I45" s="73"/>
      <c r="J45" s="9" t="s">
        <v>2</v>
      </c>
      <c r="L45" s="137"/>
      <c r="M45" s="42" t="str">
        <f>IF($P$7="No","",IF(OR($J45=Menus!$D$3,$J45=Menus!$D$4,$J45=Menus!$D$5,$J45=Menus!$D$8),IF($P45=1,"ü","¤"),IF(OR($J45=Menus!$D$6,$J45=Menus!$D$7,$J45=Menus!$D$9),"û","")))</f>
        <v/>
      </c>
      <c r="N45" s="102"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IF(OR($B45=Menus!$K$2,ISERROR(VLOOKUP($R45,$D$13:$J$32,7)))=TRUE,Select1PrincipalNo,IF($F45=Menus!$E$2,SelectaPrincipal,IF(VLOOKUP($R45,$D$13:$J$32,7)=Menus!$D$3,IF(OR($F45=Menus!$E$3,$F45=Menus!$E$4),OK,NOT_OK),IF(VLOOKUP($R45,$D$13:$J$32,7)=Menus!$D$4,IF(OR($F45=Menus!$E$5,$F45=Menus!$E$6,$F45=Menus!$E$7,$F45=Menus!$E$8),OK,NOT_OK),IF(OR(VLOOKUP($R45,$D$13:$J$32,7)=Menus!$D$5,VLOOKUP($R45,$D$13:$J$32,7)=Menus!$D$6),IF(OR($F45=Menus!$E$9,$F45=Menus!$E$10,$F45=Menus!$E$11),OK,NOT_OK),IF(VLOOKUP($R45,$D$13:$J$32,7)=Menus!$D$7,IF(OR($F45=Menus!$E$10,$F45=Menus!$E$11,$F45=Menus!$E$12),OK,NOT_OK),IF(VLOOKUP($R45,$D$13:$J$32,7)=Menus!$D$8,IF(OR($F45=Menus!$E$13,$F45=Menus!$E$14),OK,NOT_OK),IF(VLOOKUP($R45,$D$13:$J$32,7)=Menus!$D$9,NOT_OK,""))))))))&amp;IF(AND($H45="",$F45&lt;&gt;Menus!$C$2,$J45&lt;&gt;Menus!$D$2),NeedName,IF(AND($J45&lt;&gt;Menus!$D$2,$J45&lt;&gt;Menus!$D$9,V45&lt;&gt;"Pof1st_NotOK",V45&lt;&gt;"Oof2nd_NotOK"),Continue,IF(AND($F45&lt;&gt;Menus!$E$2,$J45=Menus!$D$9),Final,"")))))</f>
        <v>Please select a First Level Principal Entity #, as applicable.</v>
      </c>
      <c r="P45" s="118" t="str">
        <f t="shared" si="3"/>
        <v/>
      </c>
      <c r="Q45" s="121"/>
      <c r="R45" s="117" t="str">
        <f t="shared" si="4"/>
        <v/>
      </c>
      <c r="S45" s="117"/>
      <c r="T45" s="117">
        <f t="shared" si="2"/>
        <v>0</v>
      </c>
      <c r="V45" s="117" t="str">
        <f>IF(OR($F45=Menus!$E$2,$F45=Menus!$E$3,$F45=Menus!$E$4,$F45=Menus!$E$5,$F45=Menus!$E$6,$F45=Menus!$E$7,$F45=Menus!$E$8,$F45=Menus!$E$9,$F45=Menus!$E$10,$F45=Menus!$E$11,$F45=Menus!$E$12,$F45=Menus!$E$13,$F45=Menus!$E$14)=FALSE,"Pof1st_NotOK",IF(OR(AND($J45&lt;&gt;Menus!$D$2,$J45&lt;&gt;Menus!$D$3,$J45&lt;&gt;Menus!$D$4,$J45&lt;&gt;Menus!$D$5,$J45&lt;&gt;Menus!$D$6,$J45&lt;&gt;Menus!$D$7,$J45&lt;&gt;Menus!$D$8,$J45&lt;&gt;Menus!$D$9),AND(OR($F45=Menus!$E$10,$F45=Menus!$E$11,$F45=Menus!$E$12,$F45=Menus!$E$13,$F45=Menus!$E$14),AND($J45&lt;&gt;Menus!$D$2,$J45&lt;&gt;Menus!$D$9))),"Oof2nd_NotOK",""))</f>
        <v/>
      </c>
    </row>
    <row r="46" spans="1:22" ht="20.100000000000001" customHeight="1" x14ac:dyDescent="0.25">
      <c r="B46" s="32" t="s">
        <v>12</v>
      </c>
      <c r="D46" s="152" t="str">
        <f>IF($B46=Menus!$K$2,"",IF(LEFT($B46,3)="N/A","N/A",TEXT(IF(RIGHT(LEFT($B46,2),1)=".",LEFT($B46,1),LEFT($B46,2)),"#")&amp;"."&amp;CHOOSE(IF($B46=Menus!$K$2,0,COUNTIF($B$40:$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1" t="s">
        <v>2</v>
      </c>
      <c r="G46" s="74"/>
      <c r="H46" s="9"/>
      <c r="I46" s="73"/>
      <c r="J46" s="9" t="s">
        <v>2</v>
      </c>
      <c r="L46" s="137"/>
      <c r="M46" s="42" t="str">
        <f>IF($P$7="No","",IF(OR($J46=Menus!$D$3,$J46=Menus!$D$4,$J46=Menus!$D$5,$J46=Menus!$D$8),IF($P46=1,"ü","¤"),IF(OR($J46=Menus!$D$6,$J46=Menus!$D$7,$J46=Menus!$D$9),"û","")))</f>
        <v/>
      </c>
      <c r="N46" s="102"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IF(OR($B46=Menus!$K$2,ISERROR(VLOOKUP($R46,$D$13:$J$32,7)))=TRUE,Select1PrincipalNo,IF($F46=Menus!$E$2,SelectaPrincipal,IF(VLOOKUP($R46,$D$13:$J$32,7)=Menus!$D$3,IF(OR($F46=Menus!$E$3,$F46=Menus!$E$4),OK,NOT_OK),IF(VLOOKUP($R46,$D$13:$J$32,7)=Menus!$D$4,IF(OR($F46=Menus!$E$5,$F46=Menus!$E$6,$F46=Menus!$E$7,$F46=Menus!$E$8),OK,NOT_OK),IF(OR(VLOOKUP($R46,$D$13:$J$32,7)=Menus!$D$5,VLOOKUP($R46,$D$13:$J$32,7)=Menus!$D$6),IF(OR($F46=Menus!$E$9,$F46=Menus!$E$10,$F46=Menus!$E$11),OK,NOT_OK),IF(VLOOKUP($R46,$D$13:$J$32,7)=Menus!$D$7,IF(OR($F46=Menus!$E$10,$F46=Menus!$E$11,$F46=Menus!$E$12),OK,NOT_OK),IF(VLOOKUP($R46,$D$13:$J$32,7)=Menus!$D$8,IF(OR($F46=Menus!$E$13,$F46=Menus!$E$14),OK,NOT_OK),IF(VLOOKUP($R46,$D$13:$J$32,7)=Menus!$D$9,NOT_OK,""))))))))&amp;IF(AND($H46="",$F46&lt;&gt;Menus!$C$2,$J46&lt;&gt;Menus!$D$2),NeedName,IF(AND($J46&lt;&gt;Menus!$D$2,$J46&lt;&gt;Menus!$D$9,V46&lt;&gt;"Pof1st_NotOK",V46&lt;&gt;"Oof2nd_NotOK"),Continue,IF(AND($F46&lt;&gt;Menus!$E$2,$J46=Menus!$D$9),Final,"")))))</f>
        <v>Please select a First Level Principal Entity #, as applicable.</v>
      </c>
      <c r="P46" s="118" t="str">
        <f t="shared" si="3"/>
        <v/>
      </c>
      <c r="Q46" s="121"/>
      <c r="R46" s="117" t="str">
        <f t="shared" si="4"/>
        <v/>
      </c>
      <c r="S46" s="117"/>
      <c r="T46" s="117">
        <f t="shared" si="2"/>
        <v>0</v>
      </c>
      <c r="U46" s="16" t="str">
        <f>IF($R46="","",COUNTIF($R$40:$R46,$R46))</f>
        <v/>
      </c>
      <c r="V46" s="117" t="str">
        <f>IF(OR($F46=Menus!$E$2,$F46=Menus!$E$3,$F46=Menus!$E$4,$F46=Menus!$E$5,$F46=Menus!$E$6,$F46=Menus!$E$7,$F46=Menus!$E$8,$F46=Menus!$E$9,$F46=Menus!$E$10,$F46=Menus!$E$11,$F46=Menus!$E$12,$F46=Menus!$E$13,$F46=Menus!$E$14)=FALSE,"Pof1st_NotOK",IF(OR(AND($J46&lt;&gt;Menus!$D$2,$J46&lt;&gt;Menus!$D$3,$J46&lt;&gt;Menus!$D$4,$J46&lt;&gt;Menus!$D$5,$J46&lt;&gt;Menus!$D$6,$J46&lt;&gt;Menus!$D$7,$J46&lt;&gt;Menus!$D$8,$J46&lt;&gt;Menus!$D$9),AND(OR($F46=Menus!$E$10,$F46=Menus!$E$11,$F46=Menus!$E$12,$F46=Menus!$E$13,$F46=Menus!$E$14),AND($J46&lt;&gt;Menus!$D$2,$J46&lt;&gt;Menus!$D$9))),"Oof2nd_NotOK",""))</f>
        <v/>
      </c>
    </row>
    <row r="47" spans="1:22" ht="20.100000000000001" customHeight="1" x14ac:dyDescent="0.25">
      <c r="B47" s="32" t="s">
        <v>12</v>
      </c>
      <c r="D47" s="152" t="str">
        <f>IF($B47=Menus!$K$2,"",IF(LEFT($B47,3)="N/A","N/A",TEXT(IF(RIGHT(LEFT($B47,2),1)=".",LEFT($B47,1),LEFT($B47,2)),"#")&amp;"."&amp;CHOOSE(IF($B47=Menus!$K$2,0,COUNTIF($B$40:$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1" t="s">
        <v>2</v>
      </c>
      <c r="G47" s="74"/>
      <c r="H47" s="9"/>
      <c r="I47" s="73"/>
      <c r="J47" s="9" t="s">
        <v>2</v>
      </c>
      <c r="L47" s="137"/>
      <c r="M47" s="42" t="str">
        <f>IF($P$7="No","",IF(OR($J47=Menus!$D$3,$J47=Menus!$D$4,$J47=Menus!$D$5,$J47=Menus!$D$8),IF($P47=1,"ü","¤"),IF(OR($J47=Menus!$D$6,$J47=Menus!$D$7,$J47=Menus!$D$9),"û","")))</f>
        <v/>
      </c>
      <c r="N47" s="102"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IF(OR($B47=Menus!$K$2,ISERROR(VLOOKUP($R47,$D$13:$J$32,7)))=TRUE,Select1PrincipalNo,IF($F47=Menus!$E$2,SelectaPrincipal,IF(VLOOKUP($R47,$D$13:$J$32,7)=Menus!$D$3,IF(OR($F47=Menus!$E$3,$F47=Menus!$E$4),OK,NOT_OK),IF(VLOOKUP($R47,$D$13:$J$32,7)=Menus!$D$4,IF(OR($F47=Menus!$E$5,$F47=Menus!$E$6,$F47=Menus!$E$7,$F47=Menus!$E$8),OK,NOT_OK),IF(OR(VLOOKUP($R47,$D$13:$J$32,7)=Menus!$D$5,VLOOKUP($R47,$D$13:$J$32,7)=Menus!$D$6),IF(OR($F47=Menus!$E$9,$F47=Menus!$E$10,$F47=Menus!$E$11),OK,NOT_OK),IF(VLOOKUP($R47,$D$13:$J$32,7)=Menus!$D$7,IF(OR($F47=Menus!$E$10,$F47=Menus!$E$11,$F47=Menus!$E$12),OK,NOT_OK),IF(VLOOKUP($R47,$D$13:$J$32,7)=Menus!$D$8,IF(OR($F47=Menus!$E$13,$F47=Menus!$E$14),OK,NOT_OK),IF(VLOOKUP($R47,$D$13:$J$32,7)=Menus!$D$9,NOT_OK,""))))))))&amp;IF(AND($H47="",$F47&lt;&gt;Menus!$C$2,$J47&lt;&gt;Menus!$D$2),NeedName,IF(AND($J47&lt;&gt;Menus!$D$2,$J47&lt;&gt;Menus!$D$9,V47&lt;&gt;"Pof1st_NotOK",V47&lt;&gt;"Oof2nd_NotOK"),Continue,IF(AND($F47&lt;&gt;Menus!$E$2,$J47=Menus!$D$9),Final,"")))))</f>
        <v>Please select a First Level Principal Entity #, as applicable.</v>
      </c>
      <c r="P47" s="118" t="str">
        <f t="shared" si="3"/>
        <v/>
      </c>
      <c r="Q47" s="121"/>
      <c r="R47" s="117" t="str">
        <f t="shared" si="4"/>
        <v/>
      </c>
      <c r="S47" s="117"/>
      <c r="T47" s="117">
        <f t="shared" si="2"/>
        <v>0</v>
      </c>
      <c r="U47" s="16" t="str">
        <f>IF($R47="","",COUNTIF($R$40:$R47,$R47))</f>
        <v/>
      </c>
      <c r="V47" s="117" t="str">
        <f>IF(OR($F47=Menus!$E$2,$F47=Menus!$E$3,$F47=Menus!$E$4,$F47=Menus!$E$5,$F47=Menus!$E$6,$F47=Menus!$E$7,$F47=Menus!$E$8,$F47=Menus!$E$9,$F47=Menus!$E$10,$F47=Menus!$E$11,$F47=Menus!$E$12,$F47=Menus!$E$13,$F47=Menus!$E$14)=FALSE,"Pof1st_NotOK",IF(OR(AND($J47&lt;&gt;Menus!$D$2,$J47&lt;&gt;Menus!$D$3,$J47&lt;&gt;Menus!$D$4,$J47&lt;&gt;Menus!$D$5,$J47&lt;&gt;Menus!$D$6,$J47&lt;&gt;Menus!$D$7,$J47&lt;&gt;Menus!$D$8,$J47&lt;&gt;Menus!$D$9),AND(OR($F47=Menus!$E$10,$F47=Menus!$E$11,$F47=Menus!$E$12,$F47=Menus!$E$13,$F47=Menus!$E$14),AND($J47&lt;&gt;Menus!$D$2,$J47&lt;&gt;Menus!$D$9))),"Oof2nd_NotOK",""))</f>
        <v/>
      </c>
    </row>
    <row r="48" spans="1:22" ht="20.100000000000001" customHeight="1" x14ac:dyDescent="0.25">
      <c r="B48" s="32" t="s">
        <v>12</v>
      </c>
      <c r="D48" s="152" t="str">
        <f>IF($B48=Menus!$K$2,"",IF(LEFT($B48,3)="N/A","N/A",TEXT(IF(RIGHT(LEFT($B48,2),1)=".",LEFT($B48,1),LEFT($B48,2)),"#")&amp;"."&amp;CHOOSE(IF($B48=Menus!$K$2,0,COUNTIF($B$40:$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1" t="s">
        <v>2</v>
      </c>
      <c r="G48" s="74"/>
      <c r="H48" s="9"/>
      <c r="I48" s="73"/>
      <c r="J48" s="9" t="s">
        <v>2</v>
      </c>
      <c r="L48" s="137"/>
      <c r="M48" s="42" t="str">
        <f>IF($P$7="No","",IF(OR($J48=Menus!$D$3,$J48=Menus!$D$4,$J48=Menus!$D$5,$J48=Menus!$D$8),IF($P48=1,"ü","¤"),IF(OR($J48=Menus!$D$6,$J48=Menus!$D$7,$J48=Menus!$D$9),"û","")))</f>
        <v/>
      </c>
      <c r="N48" s="102"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IF(OR($B48=Menus!$K$2,ISERROR(VLOOKUP($R48,$D$13:$J$32,7)))=TRUE,Select1PrincipalNo,IF($F48=Menus!$E$2,SelectaPrincipal,IF(VLOOKUP($R48,$D$13:$J$32,7)=Menus!$D$3,IF(OR($F48=Menus!$E$3,$F48=Menus!$E$4),OK,NOT_OK),IF(VLOOKUP($R48,$D$13:$J$32,7)=Menus!$D$4,IF(OR($F48=Menus!$E$5,$F48=Menus!$E$6,$F48=Menus!$E$7,$F48=Menus!$E$8),OK,NOT_OK),IF(OR(VLOOKUP($R48,$D$13:$J$32,7)=Menus!$D$5,VLOOKUP($R48,$D$13:$J$32,7)=Menus!$D$6),IF(OR($F48=Menus!$E$9,$F48=Menus!$E$10,$F48=Menus!$E$11),OK,NOT_OK),IF(VLOOKUP($R48,$D$13:$J$32,7)=Menus!$D$7,IF(OR($F48=Menus!$E$10,$F48=Menus!$E$11,$F48=Menus!$E$12),OK,NOT_OK),IF(VLOOKUP($R48,$D$13:$J$32,7)=Menus!$D$8,IF(OR($F48=Menus!$E$13,$F48=Menus!$E$14),OK,NOT_OK),IF(VLOOKUP($R48,$D$13:$J$32,7)=Menus!$D$9,NOT_OK,""))))))))&amp;IF(AND($H48="",$F48&lt;&gt;Menus!$C$2,$J48&lt;&gt;Menus!$D$2),NeedName,IF(AND($J48&lt;&gt;Menus!$D$2,$J48&lt;&gt;Menus!$D$9,V48&lt;&gt;"Pof1st_NotOK",V48&lt;&gt;"Oof2nd_NotOK"),Continue,IF(AND($F48&lt;&gt;Menus!$E$2,$J48=Menus!$D$9),Final,"")))))</f>
        <v>Please select a First Level Principal Entity #, as applicable.</v>
      </c>
      <c r="P48" s="118" t="str">
        <f t="shared" si="3"/>
        <v/>
      </c>
      <c r="Q48" s="121"/>
      <c r="R48" s="117" t="str">
        <f t="shared" si="4"/>
        <v/>
      </c>
      <c r="S48" s="117"/>
      <c r="T48" s="117">
        <f t="shared" si="2"/>
        <v>0</v>
      </c>
      <c r="U48" s="16" t="str">
        <f>IF($R48="","",COUNTIF($R$40:$R48,$R48))</f>
        <v/>
      </c>
      <c r="V48" s="117" t="str">
        <f>IF(OR($F48=Menus!$E$2,$F48=Menus!$E$3,$F48=Menus!$E$4,$F48=Menus!$E$5,$F48=Menus!$E$6,$F48=Menus!$E$7,$F48=Menus!$E$8,$F48=Menus!$E$9,$F48=Menus!$E$10,$F48=Menus!$E$11,$F48=Menus!$E$12,$F48=Menus!$E$13,$F48=Menus!$E$14)=FALSE,"Pof1st_NotOK",IF(OR(AND($J48&lt;&gt;Menus!$D$2,$J48&lt;&gt;Menus!$D$3,$J48&lt;&gt;Menus!$D$4,$J48&lt;&gt;Menus!$D$5,$J48&lt;&gt;Menus!$D$6,$J48&lt;&gt;Menus!$D$7,$J48&lt;&gt;Menus!$D$8,$J48&lt;&gt;Menus!$D$9),AND(OR($F48=Menus!$E$10,$F48=Menus!$E$11,$F48=Menus!$E$12,$F48=Menus!$E$13,$F48=Menus!$E$14),AND($J48&lt;&gt;Menus!$D$2,$J48&lt;&gt;Menus!$D$9))),"Oof2nd_NotOK",""))</f>
        <v/>
      </c>
    </row>
    <row r="49" spans="2:22" ht="20.100000000000001" customHeight="1" x14ac:dyDescent="0.25">
      <c r="B49" s="32" t="s">
        <v>12</v>
      </c>
      <c r="D49" s="152" t="str">
        <f>IF($B49=Menus!$K$2,"",IF(LEFT($B49,3)="N/A","N/A",TEXT(IF(RIGHT(LEFT($B49,2),1)=".",LEFT($B49,1),LEFT($B49,2)),"#")&amp;"."&amp;CHOOSE(IF($B49=Menus!$K$2,0,COUNTIF($B$40:$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1" t="s">
        <v>2</v>
      </c>
      <c r="G49" s="74"/>
      <c r="H49" s="9"/>
      <c r="I49" s="73"/>
      <c r="J49" s="9" t="s">
        <v>2</v>
      </c>
      <c r="L49" s="137"/>
      <c r="M49" s="42" t="str">
        <f>IF($P$7="No","",IF(OR($J49=Menus!$D$3,$J49=Menus!$D$4,$J49=Menus!$D$5,$J49=Menus!$D$8),IF($P49=1,"ü","¤"),IF(OR($J49=Menus!$D$6,$J49=Menus!$D$7,$J49=Menus!$D$9),"û","")))</f>
        <v/>
      </c>
      <c r="N49" s="102"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IF(OR($B49=Menus!$K$2,ISERROR(VLOOKUP($R49,$D$13:$J$32,7)))=TRUE,Select1PrincipalNo,IF($F49=Menus!$E$2,SelectaPrincipal,IF(VLOOKUP($R49,$D$13:$J$32,7)=Menus!$D$3,IF(OR($F49=Menus!$E$3,$F49=Menus!$E$4),OK,NOT_OK),IF(VLOOKUP($R49,$D$13:$J$32,7)=Menus!$D$4,IF(OR($F49=Menus!$E$5,$F49=Menus!$E$6,$F49=Menus!$E$7,$F49=Menus!$E$8),OK,NOT_OK),IF(OR(VLOOKUP($R49,$D$13:$J$32,7)=Menus!$D$5,VLOOKUP($R49,$D$13:$J$32,7)=Menus!$D$6),IF(OR($F49=Menus!$E$9,$F49=Menus!$E$10,$F49=Menus!$E$11),OK,NOT_OK),IF(VLOOKUP($R49,$D$13:$J$32,7)=Menus!$D$7,IF(OR($F49=Menus!$E$10,$F49=Menus!$E$11,$F49=Menus!$E$12),OK,NOT_OK),IF(VLOOKUP($R49,$D$13:$J$32,7)=Menus!$D$8,IF(OR($F49=Menus!$E$13,$F49=Menus!$E$14),OK,NOT_OK),IF(VLOOKUP($R49,$D$13:$J$32,7)=Menus!$D$9,NOT_OK,""))))))))&amp;IF(AND($H49="",$F49&lt;&gt;Menus!$C$2,$J49&lt;&gt;Menus!$D$2),NeedName,IF(AND($J49&lt;&gt;Menus!$D$2,$J49&lt;&gt;Menus!$D$9,V49&lt;&gt;"Pof1st_NotOK",V49&lt;&gt;"Oof2nd_NotOK"),Continue,IF(AND($F49&lt;&gt;Menus!$E$2,$J49=Menus!$D$9),Final,"")))))</f>
        <v>Please select a First Level Principal Entity #, as applicable.</v>
      </c>
      <c r="P49" s="118" t="str">
        <f t="shared" si="3"/>
        <v/>
      </c>
      <c r="Q49" s="121"/>
      <c r="R49" s="117" t="str">
        <f t="shared" si="4"/>
        <v/>
      </c>
      <c r="S49" s="117"/>
      <c r="T49" s="117">
        <f t="shared" si="2"/>
        <v>0</v>
      </c>
      <c r="U49" s="16" t="str">
        <f>IF($R49="","",COUNTIF($R$40:$R49,$R49))</f>
        <v/>
      </c>
      <c r="V49" s="117" t="str">
        <f>IF(OR($F49=Menus!$E$2,$F49=Menus!$E$3,$F49=Menus!$E$4,$F49=Menus!$E$5,$F49=Menus!$E$6,$F49=Menus!$E$7,$F49=Menus!$E$8,$F49=Menus!$E$9,$F49=Menus!$E$10,$F49=Menus!$E$11,$F49=Menus!$E$12,$F49=Menus!$E$13,$F49=Menus!$E$14)=FALSE,"Pof1st_NotOK",IF(OR(AND($J49&lt;&gt;Menus!$D$2,$J49&lt;&gt;Menus!$D$3,$J49&lt;&gt;Menus!$D$4,$J49&lt;&gt;Menus!$D$5,$J49&lt;&gt;Menus!$D$6,$J49&lt;&gt;Menus!$D$7,$J49&lt;&gt;Menus!$D$8,$J49&lt;&gt;Menus!$D$9),AND(OR($F49=Menus!$E$10,$F49=Menus!$E$11,$F49=Menus!$E$12,$F49=Menus!$E$13,$F49=Menus!$E$14),AND($J49&lt;&gt;Menus!$D$2,$J49&lt;&gt;Menus!$D$9))),"Oof2nd_NotOK",""))</f>
        <v/>
      </c>
    </row>
    <row r="50" spans="2:22" ht="20.100000000000001" customHeight="1" x14ac:dyDescent="0.25">
      <c r="B50" s="32" t="s">
        <v>12</v>
      </c>
      <c r="D50" s="152" t="str">
        <f>IF($B50=Menus!$K$2,"",IF(LEFT($B50,3)="N/A","N/A",TEXT(IF(RIGHT(LEFT($B50,2),1)=".",LEFT($B50,1),LEFT($B50,2)),"#")&amp;"."&amp;CHOOSE(IF($B50=Menus!$K$2,0,COUNTIF($B$40:$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1" t="s">
        <v>2</v>
      </c>
      <c r="G50" s="74"/>
      <c r="H50" s="9"/>
      <c r="I50" s="73"/>
      <c r="J50" s="9" t="s">
        <v>2</v>
      </c>
      <c r="L50" s="137"/>
      <c r="M50" s="42" t="str">
        <f>IF($P$7="No","",IF(OR($J50=Menus!$D$3,$J50=Menus!$D$4,$J50=Menus!$D$5,$J50=Menus!$D$8),IF($P50=1,"ü","¤"),IF(OR($J50=Menus!$D$6,$J50=Menus!$D$7,$J50=Menus!$D$9),"û","")))</f>
        <v/>
      </c>
      <c r="N50" s="102"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IF(OR($B50=Menus!$K$2,ISERROR(VLOOKUP($R50,$D$13:$J$32,7)))=TRUE,Select1PrincipalNo,IF($F50=Menus!$E$2,SelectaPrincipal,IF(VLOOKUP($R50,$D$13:$J$32,7)=Menus!$D$3,IF(OR($F50=Menus!$E$3,$F50=Menus!$E$4),OK,NOT_OK),IF(VLOOKUP($R50,$D$13:$J$32,7)=Menus!$D$4,IF(OR($F50=Menus!$E$5,$F50=Menus!$E$6,$F50=Menus!$E$7,$F50=Menus!$E$8),OK,NOT_OK),IF(OR(VLOOKUP($R50,$D$13:$J$32,7)=Menus!$D$5,VLOOKUP($R50,$D$13:$J$32,7)=Menus!$D$6),IF(OR($F50=Menus!$E$9,$F50=Menus!$E$10,$F50=Menus!$E$11),OK,NOT_OK),IF(VLOOKUP($R50,$D$13:$J$32,7)=Menus!$D$7,IF(OR($F50=Menus!$E$10,$F50=Menus!$E$11,$F50=Menus!$E$12),OK,NOT_OK),IF(VLOOKUP($R50,$D$13:$J$32,7)=Menus!$D$8,IF(OR($F50=Menus!$E$13,$F50=Menus!$E$14),OK,NOT_OK),IF(VLOOKUP($R50,$D$13:$J$32,7)=Menus!$D$9,NOT_OK,""))))))))&amp;IF(AND($H50="",$F50&lt;&gt;Menus!$C$2,$J50&lt;&gt;Menus!$D$2),NeedName,IF(AND($J50&lt;&gt;Menus!$D$2,$J50&lt;&gt;Menus!$D$9,V50&lt;&gt;"Pof1st_NotOK",V50&lt;&gt;"Oof2nd_NotOK"),Continue,IF(AND($F50&lt;&gt;Menus!$E$2,$J50=Menus!$D$9),Final,"")))))</f>
        <v>Please select a First Level Principal Entity #, as applicable.</v>
      </c>
      <c r="P50" s="118" t="str">
        <f t="shared" si="3"/>
        <v/>
      </c>
      <c r="Q50" s="121"/>
      <c r="R50" s="117" t="str">
        <f t="shared" si="4"/>
        <v/>
      </c>
      <c r="S50" s="117"/>
      <c r="T50" s="117">
        <f t="shared" si="2"/>
        <v>0</v>
      </c>
      <c r="U50" s="16" t="str">
        <f>IF($R50="","",COUNTIF($R$40:$R50,$R50))</f>
        <v/>
      </c>
      <c r="V50" s="117" t="str">
        <f>IF(OR($F50=Menus!$E$2,$F50=Menus!$E$3,$F50=Menus!$E$4,$F50=Menus!$E$5,$F50=Menus!$E$6,$F50=Menus!$E$7,$F50=Menus!$E$8,$F50=Menus!$E$9,$F50=Menus!$E$10,$F50=Menus!$E$11,$F50=Menus!$E$12,$F50=Menus!$E$13,$F50=Menus!$E$14)=FALSE,"Pof1st_NotOK",IF(OR(AND($J50&lt;&gt;Menus!$D$2,$J50&lt;&gt;Menus!$D$3,$J50&lt;&gt;Menus!$D$4,$J50&lt;&gt;Menus!$D$5,$J50&lt;&gt;Menus!$D$6,$J50&lt;&gt;Menus!$D$7,$J50&lt;&gt;Menus!$D$8,$J50&lt;&gt;Menus!$D$9),AND(OR($F50=Menus!$E$10,$F50=Menus!$E$11,$F50=Menus!$E$12,$F50=Menus!$E$13,$F50=Menus!$E$14),AND($J50&lt;&gt;Menus!$D$2,$J50&lt;&gt;Menus!$D$9))),"Oof2nd_NotOK",""))</f>
        <v/>
      </c>
    </row>
    <row r="51" spans="2:22" ht="20.100000000000001" customHeight="1" x14ac:dyDescent="0.25">
      <c r="B51" s="32" t="s">
        <v>12</v>
      </c>
      <c r="D51" s="152" t="str">
        <f>IF($B51=Menus!$K$2,"",IF(LEFT($B51,3)="N/A","N/A",TEXT(IF(RIGHT(LEFT($B51,2),1)=".",LEFT($B51,1),LEFT($B51,2)),"#")&amp;"."&amp;CHOOSE(IF($B51=Menus!$K$2,0,COUNTIF($B$40:$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1" t="s">
        <v>2</v>
      </c>
      <c r="G51" s="74"/>
      <c r="H51" s="9"/>
      <c r="I51" s="73"/>
      <c r="J51" s="9" t="s">
        <v>2</v>
      </c>
      <c r="L51" s="137"/>
      <c r="M51" s="42" t="str">
        <f>IF($P$7="No","",IF(OR($J51=Menus!$D$3,$J51=Menus!$D$4,$J51=Menus!$D$5,$J51=Menus!$D$8),IF($P51=1,"ü","¤"),IF(OR($J51=Menus!$D$6,$J51=Menus!$D$7,$J51=Menus!$D$9),"û","")))</f>
        <v/>
      </c>
      <c r="N51" s="102"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IF(OR($B51=Menus!$K$2,ISERROR(VLOOKUP($R51,$D$13:$J$32,7)))=TRUE,Select1PrincipalNo,IF($F51=Menus!$E$2,SelectaPrincipal,IF(VLOOKUP($R51,$D$13:$J$32,7)=Menus!$D$3,IF(OR($F51=Menus!$E$3,$F51=Menus!$E$4),OK,NOT_OK),IF(VLOOKUP($R51,$D$13:$J$32,7)=Menus!$D$4,IF(OR($F51=Menus!$E$5,$F51=Menus!$E$6,$F51=Menus!$E$7,$F51=Menus!$E$8),OK,NOT_OK),IF(OR(VLOOKUP($R51,$D$13:$J$32,7)=Menus!$D$5,VLOOKUP($R51,$D$13:$J$32,7)=Menus!$D$6),IF(OR($F51=Menus!$E$9,$F51=Menus!$E$10,$F51=Menus!$E$11),OK,NOT_OK),IF(VLOOKUP($R51,$D$13:$J$32,7)=Menus!$D$7,IF(OR($F51=Menus!$E$10,$F51=Menus!$E$11,$F51=Menus!$E$12),OK,NOT_OK),IF(VLOOKUP($R51,$D$13:$J$32,7)=Menus!$D$8,IF(OR($F51=Menus!$E$13,$F51=Menus!$E$14),OK,NOT_OK),IF(VLOOKUP($R51,$D$13:$J$32,7)=Menus!$D$9,NOT_OK,""))))))))&amp;IF(AND($H51="",$F51&lt;&gt;Menus!$C$2,$J51&lt;&gt;Menus!$D$2),NeedName,IF(AND($J51&lt;&gt;Menus!$D$2,$J51&lt;&gt;Menus!$D$9,V51&lt;&gt;"Pof1st_NotOK",V51&lt;&gt;"Oof2nd_NotOK"),Continue,IF(AND($F51&lt;&gt;Menus!$E$2,$J51=Menus!$D$9),Final,"")))))</f>
        <v>Please select a First Level Principal Entity #, as applicable.</v>
      </c>
      <c r="P51" s="118" t="str">
        <f t="shared" si="3"/>
        <v/>
      </c>
      <c r="Q51" s="121"/>
      <c r="R51" s="117" t="str">
        <f t="shared" si="4"/>
        <v/>
      </c>
      <c r="S51" s="117"/>
      <c r="T51" s="117">
        <f t="shared" si="2"/>
        <v>0</v>
      </c>
      <c r="U51" s="16" t="str">
        <f>IF($R51="","",COUNTIF($R$40:$R51,$R51))</f>
        <v/>
      </c>
      <c r="V51" s="117" t="str">
        <f>IF(OR($F51=Menus!$E$2,$F51=Menus!$E$3,$F51=Menus!$E$4,$F51=Menus!$E$5,$F51=Menus!$E$6,$F51=Menus!$E$7,$F51=Menus!$E$8,$F51=Menus!$E$9,$F51=Menus!$E$10,$F51=Menus!$E$11,$F51=Menus!$E$12,$F51=Menus!$E$13,$F51=Menus!$E$14)=FALSE,"Pof1st_NotOK",IF(OR(AND($J51&lt;&gt;Menus!$D$2,$J51&lt;&gt;Menus!$D$3,$J51&lt;&gt;Menus!$D$4,$J51&lt;&gt;Menus!$D$5,$J51&lt;&gt;Menus!$D$6,$J51&lt;&gt;Menus!$D$7,$J51&lt;&gt;Menus!$D$8,$J51&lt;&gt;Menus!$D$9),AND(OR($F51=Menus!$E$10,$F51=Menus!$E$11,$F51=Menus!$E$12,$F51=Menus!$E$13,$F51=Menus!$E$14),AND($J51&lt;&gt;Menus!$D$2,$J51&lt;&gt;Menus!$D$9))),"Oof2nd_NotOK",""))</f>
        <v/>
      </c>
    </row>
    <row r="52" spans="2:22" ht="20.100000000000001" customHeight="1" x14ac:dyDescent="0.25">
      <c r="B52" s="32" t="s">
        <v>12</v>
      </c>
      <c r="D52" s="152" t="str">
        <f>IF($B52=Menus!$K$2,"",IF(LEFT($B52,3)="N/A","N/A",TEXT(IF(RIGHT(LEFT($B52,2),1)=".",LEFT($B52,1),LEFT($B52,2)),"#")&amp;"."&amp;CHOOSE(IF($B52=Menus!$K$2,0,COUNTIF($B$40:$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1" t="s">
        <v>2</v>
      </c>
      <c r="G52" s="74"/>
      <c r="H52" s="9"/>
      <c r="I52" s="73"/>
      <c r="J52" s="9" t="s">
        <v>2</v>
      </c>
      <c r="L52" s="137"/>
      <c r="M52" s="42" t="str">
        <f>IF($P$7="No","",IF(OR($J52=Menus!$D$3,$J52=Menus!$D$4,$J52=Menus!$D$5,$J52=Menus!$D$8),IF($P52=1,"ü","¤"),IF(OR($J52=Menus!$D$6,$J52=Menus!$D$7,$J52=Menus!$D$9),"û","")))</f>
        <v/>
      </c>
      <c r="N52" s="102"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IF(OR($B52=Menus!$K$2,ISERROR(VLOOKUP($R52,$D$13:$J$32,7)))=TRUE,Select1PrincipalNo,IF($F52=Menus!$E$2,SelectaPrincipal,IF(VLOOKUP($R52,$D$13:$J$32,7)=Menus!$D$3,IF(OR($F52=Menus!$E$3,$F52=Menus!$E$4),OK,NOT_OK),IF(VLOOKUP($R52,$D$13:$J$32,7)=Menus!$D$4,IF(OR($F52=Menus!$E$5,$F52=Menus!$E$6,$F52=Menus!$E$7,$F52=Menus!$E$8),OK,NOT_OK),IF(OR(VLOOKUP($R52,$D$13:$J$32,7)=Menus!$D$5,VLOOKUP($R52,$D$13:$J$32,7)=Menus!$D$6),IF(OR($F52=Menus!$E$9,$F52=Menus!$E$10,$F52=Menus!$E$11),OK,NOT_OK),IF(VLOOKUP($R52,$D$13:$J$32,7)=Menus!$D$7,IF(OR($F52=Menus!$E$10,$F52=Menus!$E$11,$F52=Menus!$E$12),OK,NOT_OK),IF(VLOOKUP($R52,$D$13:$J$32,7)=Menus!$D$8,IF(OR($F52=Menus!$E$13,$F52=Menus!$E$14),OK,NOT_OK),IF(VLOOKUP($R52,$D$13:$J$32,7)=Menus!$D$9,NOT_OK,""))))))))&amp;IF(AND($H52="",$F52&lt;&gt;Menus!$C$2,$J52&lt;&gt;Menus!$D$2),NeedName,IF(AND($J52&lt;&gt;Menus!$D$2,$J52&lt;&gt;Menus!$D$9,V52&lt;&gt;"Pof1st_NotOK",V52&lt;&gt;"Oof2nd_NotOK"),Continue,IF(AND($F52&lt;&gt;Menus!$E$2,$J52=Menus!$D$9),Final,"")))))</f>
        <v>Please select a First Level Principal Entity #, as applicable.</v>
      </c>
      <c r="P52" s="118" t="str">
        <f t="shared" si="3"/>
        <v/>
      </c>
      <c r="Q52" s="121"/>
      <c r="R52" s="117" t="str">
        <f t="shared" si="4"/>
        <v/>
      </c>
      <c r="S52" s="117"/>
      <c r="T52" s="117">
        <f t="shared" si="2"/>
        <v>0</v>
      </c>
      <c r="U52" s="16" t="str">
        <f>IF($R52="","",COUNTIF($R$40:$R52,$R52))</f>
        <v/>
      </c>
      <c r="V52" s="117" t="str">
        <f>IF(OR($F52=Menus!$E$2,$F52=Menus!$E$3,$F52=Menus!$E$4,$F52=Menus!$E$5,$F52=Menus!$E$6,$F52=Menus!$E$7,$F52=Menus!$E$8,$F52=Menus!$E$9,$F52=Menus!$E$10,$F52=Menus!$E$11,$F52=Menus!$E$12,$F52=Menus!$E$13,$F52=Menus!$E$14)=FALSE,"Pof1st_NotOK",IF(OR(AND($J52&lt;&gt;Menus!$D$2,$J52&lt;&gt;Menus!$D$3,$J52&lt;&gt;Menus!$D$4,$J52&lt;&gt;Menus!$D$5,$J52&lt;&gt;Menus!$D$6,$J52&lt;&gt;Menus!$D$7,$J52&lt;&gt;Menus!$D$8,$J52&lt;&gt;Menus!$D$9),AND(OR($F52=Menus!$E$10,$F52=Menus!$E$11,$F52=Menus!$E$12,$F52=Menus!$E$13,$F52=Menus!$E$14),AND($J52&lt;&gt;Menus!$D$2,$J52&lt;&gt;Menus!$D$9))),"Oof2nd_NotOK",""))</f>
        <v/>
      </c>
    </row>
    <row r="53" spans="2:22" ht="20.100000000000001" customHeight="1" x14ac:dyDescent="0.25">
      <c r="B53" s="32" t="s">
        <v>12</v>
      </c>
      <c r="D53" s="152" t="str">
        <f>IF($B53=Menus!$K$2,"",IF(LEFT($B53,3)="N/A","N/A",TEXT(IF(RIGHT(LEFT($B53,2),1)=".",LEFT($B53,1),LEFT($B53,2)),"#")&amp;"."&amp;CHOOSE(IF($B53=Menus!$K$2,0,COUNTIF($B$40:$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1" t="s">
        <v>2</v>
      </c>
      <c r="G53" s="74"/>
      <c r="H53" s="9"/>
      <c r="I53" s="73"/>
      <c r="J53" s="9" t="s">
        <v>2</v>
      </c>
      <c r="L53" s="137"/>
      <c r="M53" s="42" t="str">
        <f>IF($P$7="No","",IF(OR($J53=Menus!$D$3,$J53=Menus!$D$4,$J53=Menus!$D$5,$J53=Menus!$D$8),IF($P53=1,"ü","¤"),IF(OR($J53=Menus!$D$6,$J53=Menus!$D$7,$J53=Menus!$D$9),"û","")))</f>
        <v/>
      </c>
      <c r="N53" s="102"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IF(OR($B53=Menus!$K$2,ISERROR(VLOOKUP($R53,$D$13:$J$32,7)))=TRUE,Select1PrincipalNo,IF($F53=Menus!$E$2,SelectaPrincipal,IF(VLOOKUP($R53,$D$13:$J$32,7)=Menus!$D$3,IF(OR($F53=Menus!$E$3,$F53=Menus!$E$4),OK,NOT_OK),IF(VLOOKUP($R53,$D$13:$J$32,7)=Menus!$D$4,IF(OR($F53=Menus!$E$5,$F53=Menus!$E$6,$F53=Menus!$E$7,$F53=Menus!$E$8),OK,NOT_OK),IF(OR(VLOOKUP($R53,$D$13:$J$32,7)=Menus!$D$5,VLOOKUP($R53,$D$13:$J$32,7)=Menus!$D$6),IF(OR($F53=Menus!$E$9,$F53=Menus!$E$10,$F53=Menus!$E$11),OK,NOT_OK),IF(VLOOKUP($R53,$D$13:$J$32,7)=Menus!$D$7,IF(OR($F53=Menus!$E$10,$F53=Menus!$E$11,$F53=Menus!$E$12),OK,NOT_OK),IF(VLOOKUP($R53,$D$13:$J$32,7)=Menus!$D$8,IF(OR($F53=Menus!$E$13,$F53=Menus!$E$14),OK,NOT_OK),IF(VLOOKUP($R53,$D$13:$J$32,7)=Menus!$D$9,NOT_OK,""))))))))&amp;IF(AND($H53="",$F53&lt;&gt;Menus!$C$2,$J53&lt;&gt;Menus!$D$2),NeedName,IF(AND($J53&lt;&gt;Menus!$D$2,$J53&lt;&gt;Menus!$D$9,V53&lt;&gt;"Pof1st_NotOK",V53&lt;&gt;"Oof2nd_NotOK"),Continue,IF(AND($F53&lt;&gt;Menus!$E$2,$J53=Menus!$D$9),Final,"")))))</f>
        <v>Please select a First Level Principal Entity #, as applicable.</v>
      </c>
      <c r="P53" s="118" t="str">
        <f t="shared" si="3"/>
        <v/>
      </c>
      <c r="Q53" s="121"/>
      <c r="R53" s="117" t="str">
        <f t="shared" si="4"/>
        <v/>
      </c>
      <c r="S53" s="117"/>
      <c r="T53" s="117">
        <f t="shared" si="2"/>
        <v>0</v>
      </c>
      <c r="U53" s="16" t="str">
        <f>IF($R53="","",COUNTIF($R$40:$R53,$R53))</f>
        <v/>
      </c>
      <c r="V53" s="117" t="str">
        <f>IF(OR($F53=Menus!$E$2,$F53=Menus!$E$3,$F53=Menus!$E$4,$F53=Menus!$E$5,$F53=Menus!$E$6,$F53=Menus!$E$7,$F53=Menus!$E$8,$F53=Menus!$E$9,$F53=Menus!$E$10,$F53=Menus!$E$11,$F53=Menus!$E$12,$F53=Menus!$E$13,$F53=Menus!$E$14)=FALSE,"Pof1st_NotOK",IF(OR(AND($J53&lt;&gt;Menus!$D$2,$J53&lt;&gt;Menus!$D$3,$J53&lt;&gt;Menus!$D$4,$J53&lt;&gt;Menus!$D$5,$J53&lt;&gt;Menus!$D$6,$J53&lt;&gt;Menus!$D$7,$J53&lt;&gt;Menus!$D$8,$J53&lt;&gt;Menus!$D$9),AND(OR($F53=Menus!$E$10,$F53=Menus!$E$11,$F53=Menus!$E$12,$F53=Menus!$E$13,$F53=Menus!$E$14),AND($J53&lt;&gt;Menus!$D$2,$J53&lt;&gt;Menus!$D$9))),"Oof2nd_NotOK",""))</f>
        <v/>
      </c>
    </row>
    <row r="54" spans="2:22" ht="20.100000000000001" customHeight="1" x14ac:dyDescent="0.25">
      <c r="B54" s="32" t="s">
        <v>12</v>
      </c>
      <c r="D54" s="152" t="str">
        <f>IF($B54=Menus!$K$2,"",IF(LEFT($B54,3)="N/A","N/A",TEXT(IF(RIGHT(LEFT($B54,2),1)=".",LEFT($B54,1),LEFT($B54,2)),"#")&amp;"."&amp;CHOOSE(IF($B54=Menus!$K$2,0,COUNTIF($B$40:$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1" t="s">
        <v>2</v>
      </c>
      <c r="G54" s="74"/>
      <c r="H54" s="9"/>
      <c r="I54" s="73"/>
      <c r="J54" s="9" t="s">
        <v>2</v>
      </c>
      <c r="L54" s="137"/>
      <c r="M54" s="42" t="str">
        <f>IF($P$7="No","",IF(OR($J54=Menus!$D$3,$J54=Menus!$D$4,$J54=Menus!$D$5,$J54=Menus!$D$8),IF($P54=1,"ü","¤"),IF(OR($J54=Menus!$D$6,$J54=Menus!$D$7,$J54=Menus!$D$9),"û","")))</f>
        <v/>
      </c>
      <c r="N54" s="102"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IF(OR($B54=Menus!$K$2,ISERROR(VLOOKUP($R54,$D$13:$J$32,7)))=TRUE,Select1PrincipalNo,IF($F54=Menus!$E$2,SelectaPrincipal,IF(VLOOKUP($R54,$D$13:$J$32,7)=Menus!$D$3,IF(OR($F54=Menus!$E$3,$F54=Menus!$E$4),OK,NOT_OK),IF(VLOOKUP($R54,$D$13:$J$32,7)=Menus!$D$4,IF(OR($F54=Menus!$E$5,$F54=Menus!$E$6,$F54=Menus!$E$7,$F54=Menus!$E$8),OK,NOT_OK),IF(OR(VLOOKUP($R54,$D$13:$J$32,7)=Menus!$D$5,VLOOKUP($R54,$D$13:$J$32,7)=Menus!$D$6),IF(OR($F54=Menus!$E$9,$F54=Menus!$E$10,$F54=Menus!$E$11),OK,NOT_OK),IF(VLOOKUP($R54,$D$13:$J$32,7)=Menus!$D$7,IF(OR($F54=Menus!$E$10,$F54=Menus!$E$11,$F54=Menus!$E$12),OK,NOT_OK),IF(VLOOKUP($R54,$D$13:$J$32,7)=Menus!$D$8,IF(OR($F54=Menus!$E$13,$F54=Menus!$E$14),OK,NOT_OK),IF(VLOOKUP($R54,$D$13:$J$32,7)=Menus!$D$9,NOT_OK,""))))))))&amp;IF(AND($H54="",$F54&lt;&gt;Menus!$C$2,$J54&lt;&gt;Menus!$D$2),NeedName,IF(AND($J54&lt;&gt;Menus!$D$2,$J54&lt;&gt;Menus!$D$9,V54&lt;&gt;"Pof1st_NotOK",V54&lt;&gt;"Oof2nd_NotOK"),Continue,IF(AND($F54&lt;&gt;Menus!$E$2,$J54=Menus!$D$9),Final,"")))))</f>
        <v>Please select a First Level Principal Entity #, as applicable.</v>
      </c>
      <c r="P54" s="118" t="str">
        <f t="shared" si="3"/>
        <v/>
      </c>
      <c r="Q54" s="121"/>
      <c r="R54" s="117" t="str">
        <f t="shared" si="4"/>
        <v/>
      </c>
      <c r="S54" s="117"/>
      <c r="T54" s="117">
        <f t="shared" si="2"/>
        <v>0</v>
      </c>
      <c r="U54" s="16" t="str">
        <f>IF($R54="","",COUNTIF($R$40:$R54,$R54))</f>
        <v/>
      </c>
      <c r="V54" s="117" t="str">
        <f>IF(OR($F54=Menus!$E$2,$F54=Menus!$E$3,$F54=Menus!$E$4,$F54=Menus!$E$5,$F54=Menus!$E$6,$F54=Menus!$E$7,$F54=Menus!$E$8,$F54=Menus!$E$9,$F54=Menus!$E$10,$F54=Menus!$E$11,$F54=Menus!$E$12,$F54=Menus!$E$13,$F54=Menus!$E$14)=FALSE,"Pof1st_NotOK",IF(OR(AND($J54&lt;&gt;Menus!$D$2,$J54&lt;&gt;Menus!$D$3,$J54&lt;&gt;Menus!$D$4,$J54&lt;&gt;Menus!$D$5,$J54&lt;&gt;Menus!$D$6,$J54&lt;&gt;Menus!$D$7,$J54&lt;&gt;Menus!$D$8,$J54&lt;&gt;Menus!$D$9),AND(OR($F54=Menus!$E$10,$F54=Menus!$E$11,$F54=Menus!$E$12,$F54=Menus!$E$13,$F54=Menus!$E$14),AND($J54&lt;&gt;Menus!$D$2,$J54&lt;&gt;Menus!$D$9))),"Oof2nd_NotOK",""))</f>
        <v/>
      </c>
    </row>
    <row r="55" spans="2:22" ht="20.100000000000001" customHeight="1" x14ac:dyDescent="0.25">
      <c r="B55" s="32" t="s">
        <v>12</v>
      </c>
      <c r="D55" s="152" t="str">
        <f>IF($B55=Menus!$K$2,"",IF(LEFT($B55,3)="N/A","N/A",TEXT(IF(RIGHT(LEFT($B55,2),1)=".",LEFT($B55,1),LEFT($B55,2)),"#")&amp;"."&amp;CHOOSE(IF($B55=Menus!$K$2,0,COUNTIF($B$40:$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1" t="s">
        <v>2</v>
      </c>
      <c r="G55" s="74"/>
      <c r="H55" s="9"/>
      <c r="I55" s="73"/>
      <c r="J55" s="9" t="s">
        <v>2</v>
      </c>
      <c r="L55" s="137"/>
      <c r="M55" s="42" t="str">
        <f>IF($P$7="No","",IF(OR($J55=Menus!$D$3,$J55=Menus!$D$4,$J55=Menus!$D$5,$J55=Menus!$D$8),IF($P55=1,"ü","¤"),IF(OR($J55=Menus!$D$6,$J55=Menus!$D$7,$J55=Menus!$D$9),"û","")))</f>
        <v/>
      </c>
      <c r="N55" s="102"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IF(OR($B55=Menus!$K$2,ISERROR(VLOOKUP($R55,$D$13:$J$32,7)))=TRUE,Select1PrincipalNo,IF($F55=Menus!$E$2,SelectaPrincipal,IF(VLOOKUP($R55,$D$13:$J$32,7)=Menus!$D$3,IF(OR($F55=Menus!$E$3,$F55=Menus!$E$4),OK,NOT_OK),IF(VLOOKUP($R55,$D$13:$J$32,7)=Menus!$D$4,IF(OR($F55=Menus!$E$5,$F55=Menus!$E$6,$F55=Menus!$E$7,$F55=Menus!$E$8),OK,NOT_OK),IF(OR(VLOOKUP($R55,$D$13:$J$32,7)=Menus!$D$5,VLOOKUP($R55,$D$13:$J$32,7)=Menus!$D$6),IF(OR($F55=Menus!$E$9,$F55=Menus!$E$10,$F55=Menus!$E$11),OK,NOT_OK),IF(VLOOKUP($R55,$D$13:$J$32,7)=Menus!$D$7,IF(OR($F55=Menus!$E$10,$F55=Menus!$E$11,$F55=Menus!$E$12),OK,NOT_OK),IF(VLOOKUP($R55,$D$13:$J$32,7)=Menus!$D$8,IF(OR($F55=Menus!$E$13,$F55=Menus!$E$14),OK,NOT_OK),IF(VLOOKUP($R55,$D$13:$J$32,7)=Menus!$D$9,NOT_OK,""))))))))&amp;IF(AND($H55="",$F55&lt;&gt;Menus!$C$2,$J55&lt;&gt;Menus!$D$2),NeedName,IF(AND($J55&lt;&gt;Menus!$D$2,$J55&lt;&gt;Menus!$D$9,V55&lt;&gt;"Pof1st_NotOK",V55&lt;&gt;"Oof2nd_NotOK"),Continue,IF(AND($F55&lt;&gt;Menus!$E$2,$J55=Menus!$D$9),Final,"")))))</f>
        <v>Please select a First Level Principal Entity #, as applicable.</v>
      </c>
      <c r="P55" s="118" t="str">
        <f t="shared" si="3"/>
        <v/>
      </c>
      <c r="Q55" s="121"/>
      <c r="R55" s="117" t="str">
        <f t="shared" si="4"/>
        <v/>
      </c>
      <c r="S55" s="117"/>
      <c r="T55" s="117">
        <f t="shared" si="2"/>
        <v>0</v>
      </c>
      <c r="U55" s="16" t="str">
        <f>IF($R55="","",COUNTIF($R$40:$R55,$R55))</f>
        <v/>
      </c>
      <c r="V55" s="117" t="str">
        <f>IF(OR($F55=Menus!$E$2,$F55=Menus!$E$3,$F55=Menus!$E$4,$F55=Menus!$E$5,$F55=Menus!$E$6,$F55=Menus!$E$7,$F55=Menus!$E$8,$F55=Menus!$E$9,$F55=Menus!$E$10,$F55=Menus!$E$11,$F55=Menus!$E$12,$F55=Menus!$E$13,$F55=Menus!$E$14)=FALSE,"Pof1st_NotOK",IF(OR(AND($J55&lt;&gt;Menus!$D$2,$J55&lt;&gt;Menus!$D$3,$J55&lt;&gt;Menus!$D$4,$J55&lt;&gt;Menus!$D$5,$J55&lt;&gt;Menus!$D$6,$J55&lt;&gt;Menus!$D$7,$J55&lt;&gt;Menus!$D$8,$J55&lt;&gt;Menus!$D$9),AND(OR($F55=Menus!$E$10,$F55=Menus!$E$11,$F55=Menus!$E$12,$F55=Menus!$E$13,$F55=Menus!$E$14),AND($J55&lt;&gt;Menus!$D$2,$J55&lt;&gt;Menus!$D$9))),"Oof2nd_NotOK",""))</f>
        <v/>
      </c>
    </row>
    <row r="56" spans="2:22" ht="20.100000000000001" customHeight="1" x14ac:dyDescent="0.25">
      <c r="B56" s="32" t="s">
        <v>12</v>
      </c>
      <c r="D56" s="152" t="str">
        <f>IF($B56=Menus!$K$2,"",IF(LEFT($B56,3)="N/A","N/A",TEXT(IF(RIGHT(LEFT($B56,2),1)=".",LEFT($B56,1),LEFT($B56,2)),"#")&amp;"."&amp;CHOOSE(IF($B56=Menus!$K$2,0,COUNTIF($B$40:$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1" t="s">
        <v>2</v>
      </c>
      <c r="G56" s="74"/>
      <c r="H56" s="9"/>
      <c r="I56" s="73"/>
      <c r="J56" s="9" t="s">
        <v>2</v>
      </c>
      <c r="L56" s="137"/>
      <c r="M56" s="42" t="str">
        <f>IF($P$7="No","",IF(OR($J56=Menus!$D$3,$J56=Menus!$D$4,$J56=Menus!$D$5,$J56=Menus!$D$8),IF($P56=1,"ü","¤"),IF(OR($J56=Menus!$D$6,$J56=Menus!$D$7,$J56=Menus!$D$9),"û","")))</f>
        <v/>
      </c>
      <c r="N56" s="102"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IF(OR($B56=Menus!$K$2,ISERROR(VLOOKUP($R56,$D$13:$J$32,7)))=TRUE,Select1PrincipalNo,IF($F56=Menus!$E$2,SelectaPrincipal,IF(VLOOKUP($R56,$D$13:$J$32,7)=Menus!$D$3,IF(OR($F56=Menus!$E$3,$F56=Menus!$E$4),OK,NOT_OK),IF(VLOOKUP($R56,$D$13:$J$32,7)=Menus!$D$4,IF(OR($F56=Menus!$E$5,$F56=Menus!$E$6,$F56=Menus!$E$7,$F56=Menus!$E$8),OK,NOT_OK),IF(OR(VLOOKUP($R56,$D$13:$J$32,7)=Menus!$D$5,VLOOKUP($R56,$D$13:$J$32,7)=Menus!$D$6),IF(OR($F56=Menus!$E$9,$F56=Menus!$E$10,$F56=Menus!$E$11),OK,NOT_OK),IF(VLOOKUP($R56,$D$13:$J$32,7)=Menus!$D$7,IF(OR($F56=Menus!$E$10,$F56=Menus!$E$11,$F56=Menus!$E$12),OK,NOT_OK),IF(VLOOKUP($R56,$D$13:$J$32,7)=Menus!$D$8,IF(OR($F56=Menus!$E$13,$F56=Menus!$E$14),OK,NOT_OK),IF(VLOOKUP($R56,$D$13:$J$32,7)=Menus!$D$9,NOT_OK,""))))))))&amp;IF(AND($H56="",$F56&lt;&gt;Menus!$C$2,$J56&lt;&gt;Menus!$D$2),NeedName,IF(AND($J56&lt;&gt;Menus!$D$2,$J56&lt;&gt;Menus!$D$9,V56&lt;&gt;"Pof1st_NotOK",V56&lt;&gt;"Oof2nd_NotOK"),Continue,IF(AND($F56&lt;&gt;Menus!$E$2,$J56=Menus!$D$9),Final,"")))))</f>
        <v>Please select a First Level Principal Entity #, as applicable.</v>
      </c>
      <c r="P56" s="118" t="str">
        <f t="shared" si="3"/>
        <v/>
      </c>
      <c r="Q56" s="121"/>
      <c r="R56" s="117" t="str">
        <f t="shared" si="4"/>
        <v/>
      </c>
      <c r="S56" s="117"/>
      <c r="T56" s="117">
        <f t="shared" si="2"/>
        <v>0</v>
      </c>
      <c r="U56" s="16" t="str">
        <f>IF($R56="","",COUNTIF($R$40:$R56,$R56))</f>
        <v/>
      </c>
      <c r="V56" s="117" t="str">
        <f>IF(OR($F56=Menus!$E$2,$F56=Menus!$E$3,$F56=Menus!$E$4,$F56=Menus!$E$5,$F56=Menus!$E$6,$F56=Menus!$E$7,$F56=Menus!$E$8,$F56=Menus!$E$9,$F56=Menus!$E$10,$F56=Menus!$E$11,$F56=Menus!$E$12,$F56=Menus!$E$13,$F56=Menus!$E$14)=FALSE,"Pof1st_NotOK",IF(OR(AND($J56&lt;&gt;Menus!$D$2,$J56&lt;&gt;Menus!$D$3,$J56&lt;&gt;Menus!$D$4,$J56&lt;&gt;Menus!$D$5,$J56&lt;&gt;Menus!$D$6,$J56&lt;&gt;Menus!$D$7,$J56&lt;&gt;Menus!$D$8,$J56&lt;&gt;Menus!$D$9),AND(OR($F56=Menus!$E$10,$F56=Menus!$E$11,$F56=Menus!$E$12,$F56=Menus!$E$13,$F56=Menus!$E$14),AND($J56&lt;&gt;Menus!$D$2,$J56&lt;&gt;Menus!$D$9))),"Oof2nd_NotOK",""))</f>
        <v/>
      </c>
    </row>
    <row r="57" spans="2:22" ht="20.100000000000001" customHeight="1" x14ac:dyDescent="0.25">
      <c r="B57" s="32" t="s">
        <v>12</v>
      </c>
      <c r="D57" s="152" t="str">
        <f>IF($B57=Menus!$K$2,"",IF(LEFT($B57,3)="N/A","N/A",TEXT(IF(RIGHT(LEFT($B57,2),1)=".",LEFT($B57,1),LEFT($B57,2)),"#")&amp;"."&amp;CHOOSE(IF($B57=Menus!$K$2,0,COUNTIF($B$40:$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1" t="s">
        <v>2</v>
      </c>
      <c r="G57" s="74"/>
      <c r="H57" s="9"/>
      <c r="I57" s="73"/>
      <c r="J57" s="9" t="s">
        <v>2</v>
      </c>
      <c r="L57" s="137"/>
      <c r="M57" s="42" t="str">
        <f>IF($P$7="No","",IF(OR($J57=Menus!$D$3,$J57=Menus!$D$4,$J57=Menus!$D$5,$J57=Menus!$D$8),IF($P57=1,"ü","¤"),IF(OR($J57=Menus!$D$6,$J57=Menus!$D$7,$J57=Menus!$D$9),"û","")))</f>
        <v/>
      </c>
      <c r="N57" s="102"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IF(OR($B57=Menus!$K$2,ISERROR(VLOOKUP($R57,$D$13:$J$32,7)))=TRUE,Select1PrincipalNo,IF($F57=Menus!$E$2,SelectaPrincipal,IF(VLOOKUP($R57,$D$13:$J$32,7)=Menus!$D$3,IF(OR($F57=Menus!$E$3,$F57=Menus!$E$4),OK,NOT_OK),IF(VLOOKUP($R57,$D$13:$J$32,7)=Menus!$D$4,IF(OR($F57=Menus!$E$5,$F57=Menus!$E$6,$F57=Menus!$E$7,$F57=Menus!$E$8),OK,NOT_OK),IF(OR(VLOOKUP($R57,$D$13:$J$32,7)=Menus!$D$5,VLOOKUP($R57,$D$13:$J$32,7)=Menus!$D$6),IF(OR($F57=Menus!$E$9,$F57=Menus!$E$10,$F57=Menus!$E$11),OK,NOT_OK),IF(VLOOKUP($R57,$D$13:$J$32,7)=Menus!$D$7,IF(OR($F57=Menus!$E$10,$F57=Menus!$E$11,$F57=Menus!$E$12),OK,NOT_OK),IF(VLOOKUP($R57,$D$13:$J$32,7)=Menus!$D$8,IF(OR($F57=Menus!$E$13,$F57=Menus!$E$14),OK,NOT_OK),IF(VLOOKUP($R57,$D$13:$J$32,7)=Menus!$D$9,NOT_OK,""))))))))&amp;IF(AND($H57="",$F57&lt;&gt;Menus!$C$2,$J57&lt;&gt;Menus!$D$2),NeedName,IF(AND($J57&lt;&gt;Menus!$D$2,$J57&lt;&gt;Menus!$D$9,V57&lt;&gt;"Pof1st_NotOK",V57&lt;&gt;"Oof2nd_NotOK"),Continue,IF(AND($F57&lt;&gt;Menus!$E$2,$J57=Menus!$D$9),Final,"")))))</f>
        <v>Please select a First Level Principal Entity #, as applicable.</v>
      </c>
      <c r="P57" s="118" t="str">
        <f t="shared" si="3"/>
        <v/>
      </c>
      <c r="Q57" s="121"/>
      <c r="R57" s="117" t="str">
        <f t="shared" si="4"/>
        <v/>
      </c>
      <c r="S57" s="117"/>
      <c r="T57" s="117">
        <f t="shared" si="2"/>
        <v>0</v>
      </c>
      <c r="U57" s="16" t="str">
        <f>IF($R57="","",COUNTIF($R$40:$R57,$R57))</f>
        <v/>
      </c>
      <c r="V57" s="117" t="str">
        <f>IF(OR($F57=Menus!$E$2,$F57=Menus!$E$3,$F57=Menus!$E$4,$F57=Menus!$E$5,$F57=Menus!$E$6,$F57=Menus!$E$7,$F57=Menus!$E$8,$F57=Menus!$E$9,$F57=Menus!$E$10,$F57=Menus!$E$11,$F57=Menus!$E$12,$F57=Menus!$E$13,$F57=Menus!$E$14)=FALSE,"Pof1st_NotOK",IF(OR(AND($J57&lt;&gt;Menus!$D$2,$J57&lt;&gt;Menus!$D$3,$J57&lt;&gt;Menus!$D$4,$J57&lt;&gt;Menus!$D$5,$J57&lt;&gt;Menus!$D$6,$J57&lt;&gt;Menus!$D$7,$J57&lt;&gt;Menus!$D$8,$J57&lt;&gt;Menus!$D$9),AND(OR($F57=Menus!$E$10,$F57=Menus!$E$11,$F57=Menus!$E$12,$F57=Menus!$E$13,$F57=Menus!$E$14),AND($J57&lt;&gt;Menus!$D$2,$J57&lt;&gt;Menus!$D$9))),"Oof2nd_NotOK",""))</f>
        <v/>
      </c>
    </row>
    <row r="58" spans="2:22" ht="20.100000000000001" customHeight="1" x14ac:dyDescent="0.25">
      <c r="B58" s="32" t="s">
        <v>12</v>
      </c>
      <c r="D58" s="152" t="str">
        <f>IF($B58=Menus!$K$2,"",IF(LEFT($B58,3)="N/A","N/A",TEXT(IF(RIGHT(LEFT($B58,2),1)=".",LEFT($B58,1),LEFT($B58,2)),"#")&amp;"."&amp;CHOOSE(IF($B58=Menus!$K$2,0,COUNTIF($B$40:$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1" t="s">
        <v>2</v>
      </c>
      <c r="G58" s="74"/>
      <c r="H58" s="9"/>
      <c r="I58" s="73"/>
      <c r="J58" s="9" t="s">
        <v>2</v>
      </c>
      <c r="L58" s="137"/>
      <c r="M58" s="42" t="str">
        <f>IF($P$7="No","",IF(OR($J58=Menus!$D$3,$J58=Menus!$D$4,$J58=Menus!$D$5,$J58=Menus!$D$8),IF($P58=1,"ü","¤"),IF(OR($J58=Menus!$D$6,$J58=Menus!$D$7,$J58=Menus!$D$9),"û","")))</f>
        <v/>
      </c>
      <c r="N58" s="102"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IF(OR($B58=Menus!$K$2,ISERROR(VLOOKUP($R58,$D$13:$J$32,7)))=TRUE,Select1PrincipalNo,IF($F58=Menus!$E$2,SelectaPrincipal,IF(VLOOKUP($R58,$D$13:$J$32,7)=Menus!$D$3,IF(OR($F58=Menus!$E$3,$F58=Menus!$E$4),OK,NOT_OK),IF(VLOOKUP($R58,$D$13:$J$32,7)=Menus!$D$4,IF(OR($F58=Menus!$E$5,$F58=Menus!$E$6,$F58=Menus!$E$7,$F58=Menus!$E$8),OK,NOT_OK),IF(OR(VLOOKUP($R58,$D$13:$J$32,7)=Menus!$D$5,VLOOKUP($R58,$D$13:$J$32,7)=Menus!$D$6),IF(OR($F58=Menus!$E$9,$F58=Menus!$E$10,$F58=Menus!$E$11),OK,NOT_OK),IF(VLOOKUP($R58,$D$13:$J$32,7)=Menus!$D$7,IF(OR($F58=Menus!$E$10,$F58=Menus!$E$11,$F58=Menus!$E$12),OK,NOT_OK),IF(VLOOKUP($R58,$D$13:$J$32,7)=Menus!$D$8,IF(OR($F58=Menus!$E$13,$F58=Menus!$E$14),OK,NOT_OK),IF(VLOOKUP($R58,$D$13:$J$32,7)=Menus!$D$9,NOT_OK,""))))))))&amp;IF(AND($H58="",$F58&lt;&gt;Menus!$C$2,$J58&lt;&gt;Menus!$D$2),NeedName,IF(AND($J58&lt;&gt;Menus!$D$2,$J58&lt;&gt;Menus!$D$9,V58&lt;&gt;"Pof1st_NotOK",V58&lt;&gt;"Oof2nd_NotOK"),Continue,IF(AND($F58&lt;&gt;Menus!$E$2,$J58=Menus!$D$9),Final,"")))))</f>
        <v>Please select a First Level Principal Entity #, as applicable.</v>
      </c>
      <c r="P58" s="118" t="str">
        <f t="shared" si="3"/>
        <v/>
      </c>
      <c r="Q58" s="121"/>
      <c r="R58" s="117" t="str">
        <f t="shared" si="4"/>
        <v/>
      </c>
      <c r="S58" s="117"/>
      <c r="T58" s="117">
        <f t="shared" si="2"/>
        <v>0</v>
      </c>
      <c r="U58" s="16" t="str">
        <f>IF($R58="","",COUNTIF($R$40:$R58,$R58))</f>
        <v/>
      </c>
      <c r="V58" s="117" t="str">
        <f>IF(OR($F58=Menus!$E$2,$F58=Menus!$E$3,$F58=Menus!$E$4,$F58=Menus!$E$5,$F58=Menus!$E$6,$F58=Menus!$E$7,$F58=Menus!$E$8,$F58=Menus!$E$9,$F58=Menus!$E$10,$F58=Menus!$E$11,$F58=Menus!$E$12,$F58=Menus!$E$13,$F58=Menus!$E$14)=FALSE,"Pof1st_NotOK",IF(OR(AND($J58&lt;&gt;Menus!$D$2,$J58&lt;&gt;Menus!$D$3,$J58&lt;&gt;Menus!$D$4,$J58&lt;&gt;Menus!$D$5,$J58&lt;&gt;Menus!$D$6,$J58&lt;&gt;Menus!$D$7,$J58&lt;&gt;Menus!$D$8,$J58&lt;&gt;Menus!$D$9),AND(OR($F58=Menus!$E$10,$F58=Menus!$E$11,$F58=Menus!$E$12,$F58=Menus!$E$13,$F58=Menus!$E$14),AND($J58&lt;&gt;Menus!$D$2,$J58&lt;&gt;Menus!$D$9))),"Oof2nd_NotOK",""))</f>
        <v/>
      </c>
    </row>
    <row r="59" spans="2:22" ht="20.100000000000001" customHeight="1" x14ac:dyDescent="0.25">
      <c r="B59" s="32" t="s">
        <v>12</v>
      </c>
      <c r="D59" s="152" t="str">
        <f>IF($B59=Menus!$K$2,"",IF(LEFT($B59,3)="N/A","N/A",TEXT(IF(RIGHT(LEFT($B59,2),1)=".",LEFT($B59,1),LEFT($B59,2)),"#")&amp;"."&amp;CHOOSE(IF($B59=Menus!$K$2,0,COUNTIF($B$40:$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1" t="s">
        <v>2</v>
      </c>
      <c r="G59" s="74"/>
      <c r="H59" s="9"/>
      <c r="I59" s="73"/>
      <c r="J59" s="9" t="s">
        <v>2</v>
      </c>
      <c r="L59" s="137"/>
      <c r="M59" s="42" t="str">
        <f>IF($P$7="No","",IF(OR($J59=Menus!$D$3,$J59=Menus!$D$4,$J59=Menus!$D$5,$J59=Menus!$D$8),IF($P59=1,"ü","¤"),IF(OR($J59=Menus!$D$6,$J59=Menus!$D$7,$J59=Menus!$D$9),"û","")))</f>
        <v/>
      </c>
      <c r="N59" s="102"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IF(OR($B59=Menus!$K$2,ISERROR(VLOOKUP($R59,$D$13:$J$32,7)))=TRUE,Select1PrincipalNo,IF($F59=Menus!$E$2,SelectaPrincipal,IF(VLOOKUP($R59,$D$13:$J$32,7)=Menus!$D$3,IF(OR($F59=Menus!$E$3,$F59=Menus!$E$4),OK,NOT_OK),IF(VLOOKUP($R59,$D$13:$J$32,7)=Menus!$D$4,IF(OR($F59=Menus!$E$5,$F59=Menus!$E$6,$F59=Menus!$E$7,$F59=Menus!$E$8),OK,NOT_OK),IF(OR(VLOOKUP($R59,$D$13:$J$32,7)=Menus!$D$5,VLOOKUP($R59,$D$13:$J$32,7)=Menus!$D$6),IF(OR($F59=Menus!$E$9,$F59=Menus!$E$10,$F59=Menus!$E$11),OK,NOT_OK),IF(VLOOKUP($R59,$D$13:$J$32,7)=Menus!$D$7,IF(OR($F59=Menus!$E$10,$F59=Menus!$E$11,$F59=Menus!$E$12),OK,NOT_OK),IF(VLOOKUP($R59,$D$13:$J$32,7)=Menus!$D$8,IF(OR($F59=Menus!$E$13,$F59=Menus!$E$14),OK,NOT_OK),IF(VLOOKUP($R59,$D$13:$J$32,7)=Menus!$D$9,NOT_OK,""))))))))&amp;IF(AND($H59="",$F59&lt;&gt;Menus!$C$2,$J59&lt;&gt;Menus!$D$2),NeedName,IF(AND($J59&lt;&gt;Menus!$D$2,$J59&lt;&gt;Menus!$D$9,V59&lt;&gt;"Pof1st_NotOK",V59&lt;&gt;"Oof2nd_NotOK"),Continue,IF(AND($F59&lt;&gt;Menus!$E$2,$J59=Menus!$D$9),Final,"")))))</f>
        <v>Please select a First Level Principal Entity #, as applicable.</v>
      </c>
      <c r="P59" s="118" t="str">
        <f t="shared" si="3"/>
        <v/>
      </c>
      <c r="Q59" s="121"/>
      <c r="R59" s="117" t="str">
        <f t="shared" si="4"/>
        <v/>
      </c>
      <c r="S59" s="117"/>
      <c r="T59" s="117">
        <f t="shared" si="2"/>
        <v>0</v>
      </c>
      <c r="U59" s="16" t="str">
        <f>IF($R59="","",COUNTIF($R$40:$R59,$R59))</f>
        <v/>
      </c>
      <c r="V59" s="117" t="str">
        <f>IF(OR($F59=Menus!$E$2,$F59=Menus!$E$3,$F59=Menus!$E$4,$F59=Menus!$E$5,$F59=Menus!$E$6,$F59=Menus!$E$7,$F59=Menus!$E$8,$F59=Menus!$E$9,$F59=Menus!$E$10,$F59=Menus!$E$11,$F59=Menus!$E$12,$F59=Menus!$E$13,$F59=Menus!$E$14)=FALSE,"Pof1st_NotOK",IF(OR(AND($J59&lt;&gt;Menus!$D$2,$J59&lt;&gt;Menus!$D$3,$J59&lt;&gt;Menus!$D$4,$J59&lt;&gt;Menus!$D$5,$J59&lt;&gt;Menus!$D$6,$J59&lt;&gt;Menus!$D$7,$J59&lt;&gt;Menus!$D$8,$J59&lt;&gt;Menus!$D$9),AND(OR($F59=Menus!$E$10,$F59=Menus!$E$11,$F59=Menus!$E$12,$F59=Menus!$E$13,$F59=Menus!$E$14),AND($J59&lt;&gt;Menus!$D$2,$J59&lt;&gt;Menus!$D$9))),"Oof2nd_NotOK",""))</f>
        <v/>
      </c>
    </row>
    <row r="60" spans="2:22" ht="20.100000000000001" customHeight="1" x14ac:dyDescent="0.25">
      <c r="B60" s="32" t="s">
        <v>12</v>
      </c>
      <c r="D60" s="152" t="str">
        <f>IF($B60=Menus!$K$2,"",IF(LEFT($B60,3)="N/A","N/A",TEXT(IF(RIGHT(LEFT($B60,2),1)=".",LEFT($B60,1),LEFT($B60,2)),"#")&amp;"."&amp;CHOOSE(IF($B60=Menus!$K$2,0,COUNTIF($B$40:$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1" t="s">
        <v>2</v>
      </c>
      <c r="G60" s="74"/>
      <c r="H60" s="9"/>
      <c r="I60" s="73"/>
      <c r="J60" s="9" t="s">
        <v>2</v>
      </c>
      <c r="L60" s="137"/>
      <c r="M60" s="42" t="str">
        <f>IF($P$7="No","",IF(OR($J60=Menus!$D$3,$J60=Menus!$D$4,$J60=Menus!$D$5,$J60=Menus!$D$8),IF($P60=1,"ü","¤"),IF(OR($J60=Menus!$D$6,$J60=Menus!$D$7,$J60=Menus!$D$9),"û","")))</f>
        <v/>
      </c>
      <c r="N60" s="102"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IF(OR($B60=Menus!$K$2,ISERROR(VLOOKUP($R60,$D$13:$J$32,7)))=TRUE,Select1PrincipalNo,IF($F60=Menus!$E$2,SelectaPrincipal,IF(VLOOKUP($R60,$D$13:$J$32,7)=Menus!$D$3,IF(OR($F60=Menus!$E$3,$F60=Menus!$E$4),OK,NOT_OK),IF(VLOOKUP($R60,$D$13:$J$32,7)=Menus!$D$4,IF(OR($F60=Menus!$E$5,$F60=Menus!$E$6,$F60=Menus!$E$7,$F60=Menus!$E$8),OK,NOT_OK),IF(OR(VLOOKUP($R60,$D$13:$J$32,7)=Menus!$D$5,VLOOKUP($R60,$D$13:$J$32,7)=Menus!$D$6),IF(OR($F60=Menus!$E$9,$F60=Menus!$E$10,$F60=Menus!$E$11),OK,NOT_OK),IF(VLOOKUP($R60,$D$13:$J$32,7)=Menus!$D$7,IF(OR($F60=Menus!$E$10,$F60=Menus!$E$11,$F60=Menus!$E$12),OK,NOT_OK),IF(VLOOKUP($R60,$D$13:$J$32,7)=Menus!$D$8,IF(OR($F60=Menus!$E$13,$F60=Menus!$E$14),OK,NOT_OK),IF(VLOOKUP($R60,$D$13:$J$32,7)=Menus!$D$9,NOT_OK,""))))))))&amp;IF(AND($H60="",$F60&lt;&gt;Menus!$C$2,$J60&lt;&gt;Menus!$D$2),NeedName,IF(AND($J60&lt;&gt;Menus!$D$2,$J60&lt;&gt;Menus!$D$9,V60&lt;&gt;"Pof1st_NotOK",V60&lt;&gt;"Oof2nd_NotOK"),Continue,IF(AND($F60&lt;&gt;Menus!$E$2,$J60=Menus!$D$9),Final,"")))))</f>
        <v>Please select a First Level Principal Entity #, as applicable.</v>
      </c>
      <c r="P60" s="118" t="str">
        <f t="shared" si="3"/>
        <v/>
      </c>
      <c r="Q60" s="121"/>
      <c r="R60" s="117" t="str">
        <f t="shared" si="4"/>
        <v/>
      </c>
      <c r="S60" s="117"/>
      <c r="T60" s="117">
        <f t="shared" si="2"/>
        <v>0</v>
      </c>
      <c r="U60" s="16" t="str">
        <f>IF($R60="","",COUNTIF($R$40:$R60,$R60))</f>
        <v/>
      </c>
      <c r="V60" s="117" t="str">
        <f>IF(OR($F60=Menus!$E$2,$F60=Menus!$E$3,$F60=Menus!$E$4,$F60=Menus!$E$5,$F60=Menus!$E$6,$F60=Menus!$E$7,$F60=Menus!$E$8,$F60=Menus!$E$9,$F60=Menus!$E$10,$F60=Menus!$E$11,$F60=Menus!$E$12,$F60=Menus!$E$13,$F60=Menus!$E$14)=FALSE,"Pof1st_NotOK",IF(OR(AND($J60&lt;&gt;Menus!$D$2,$J60&lt;&gt;Menus!$D$3,$J60&lt;&gt;Menus!$D$4,$J60&lt;&gt;Menus!$D$5,$J60&lt;&gt;Menus!$D$6,$J60&lt;&gt;Menus!$D$7,$J60&lt;&gt;Menus!$D$8,$J60&lt;&gt;Menus!$D$9),AND(OR($F60=Menus!$E$10,$F60=Menus!$E$11,$F60=Menus!$E$12,$F60=Menus!$E$13,$F60=Menus!$E$14),AND($J60&lt;&gt;Menus!$D$2,$J60&lt;&gt;Menus!$D$9))),"Oof2nd_NotOK",""))</f>
        <v/>
      </c>
    </row>
    <row r="61" spans="2:22" ht="20.100000000000001" customHeight="1" x14ac:dyDescent="0.25">
      <c r="B61" s="32" t="s">
        <v>12</v>
      </c>
      <c r="D61" s="152" t="str">
        <f>IF($B61=Menus!$K$2,"",IF(LEFT($B61,3)="N/A","N/A",TEXT(IF(RIGHT(LEFT($B61,2),1)=".",LEFT($B61,1),LEFT($B61,2)),"#")&amp;"."&amp;CHOOSE(IF($B61=Menus!$K$2,0,COUNTIF($B$40:$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1" t="s">
        <v>2</v>
      </c>
      <c r="G61" s="74"/>
      <c r="H61" s="9"/>
      <c r="I61" s="73"/>
      <c r="J61" s="9" t="s">
        <v>2</v>
      </c>
      <c r="L61" s="137"/>
      <c r="M61" s="42" t="str">
        <f>IF($P$7="No","",IF(OR($J61=Menus!$D$3,$J61=Menus!$D$4,$J61=Menus!$D$5,$J61=Menus!$D$8),IF($P61=1,"ü","¤"),IF(OR($J61=Menus!$D$6,$J61=Menus!$D$7,$J61=Menus!$D$9),"û","")))</f>
        <v/>
      </c>
      <c r="N61" s="102"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IF(OR($B61=Menus!$K$2,ISERROR(VLOOKUP($R61,$D$13:$J$32,7)))=TRUE,Select1PrincipalNo,IF($F61=Menus!$E$2,SelectaPrincipal,IF(VLOOKUP($R61,$D$13:$J$32,7)=Menus!$D$3,IF(OR($F61=Menus!$E$3,$F61=Menus!$E$4),OK,NOT_OK),IF(VLOOKUP($R61,$D$13:$J$32,7)=Menus!$D$4,IF(OR($F61=Menus!$E$5,$F61=Menus!$E$6,$F61=Menus!$E$7,$F61=Menus!$E$8),OK,NOT_OK),IF(OR(VLOOKUP($R61,$D$13:$J$32,7)=Menus!$D$5,VLOOKUP($R61,$D$13:$J$32,7)=Menus!$D$6),IF(OR($F61=Menus!$E$9,$F61=Menus!$E$10,$F61=Menus!$E$11),OK,NOT_OK),IF(VLOOKUP($R61,$D$13:$J$32,7)=Menus!$D$7,IF(OR($F61=Menus!$E$10,$F61=Menus!$E$11,$F61=Menus!$E$12),OK,NOT_OK),IF(VLOOKUP($R61,$D$13:$J$32,7)=Menus!$D$8,IF(OR($F61=Menus!$E$13,$F61=Menus!$E$14),OK,NOT_OK),IF(VLOOKUP($R61,$D$13:$J$32,7)=Menus!$D$9,NOT_OK,""))))))))&amp;IF(AND($H61="",$F61&lt;&gt;Menus!$C$2,$J61&lt;&gt;Menus!$D$2),NeedName,IF(AND($J61&lt;&gt;Menus!$D$2,$J61&lt;&gt;Menus!$D$9,V61&lt;&gt;"Pof1st_NotOK",V61&lt;&gt;"Oof2nd_NotOK"),Continue,IF(AND($F61&lt;&gt;Menus!$E$2,$J61=Menus!$D$9),Final,"")))))</f>
        <v>Please select a First Level Principal Entity #, as applicable.</v>
      </c>
      <c r="P61" s="118" t="str">
        <f t="shared" si="3"/>
        <v/>
      </c>
      <c r="Q61" s="121"/>
      <c r="R61" s="117" t="str">
        <f t="shared" si="4"/>
        <v/>
      </c>
      <c r="S61" s="117"/>
      <c r="T61" s="117">
        <f t="shared" si="2"/>
        <v>0</v>
      </c>
      <c r="U61" s="16" t="str">
        <f>IF($R61="","",COUNTIF($R$40:$R61,$R61))</f>
        <v/>
      </c>
      <c r="V61" s="117" t="str">
        <f>IF(OR($F61=Menus!$E$2,$F61=Menus!$E$3,$F61=Menus!$E$4,$F61=Menus!$E$5,$F61=Menus!$E$6,$F61=Menus!$E$7,$F61=Menus!$E$8,$F61=Menus!$E$9,$F61=Menus!$E$10,$F61=Menus!$E$11,$F61=Menus!$E$12,$F61=Menus!$E$13,$F61=Menus!$E$14)=FALSE,"Pof1st_NotOK",IF(OR(AND($J61&lt;&gt;Menus!$D$2,$J61&lt;&gt;Menus!$D$3,$J61&lt;&gt;Menus!$D$4,$J61&lt;&gt;Menus!$D$5,$J61&lt;&gt;Menus!$D$6,$J61&lt;&gt;Menus!$D$7,$J61&lt;&gt;Menus!$D$8,$J61&lt;&gt;Menus!$D$9),AND(OR($F61=Menus!$E$10,$F61=Menus!$E$11,$F61=Menus!$E$12,$F61=Menus!$E$13,$F61=Menus!$E$14),AND($J61&lt;&gt;Menus!$D$2,$J61&lt;&gt;Menus!$D$9))),"Oof2nd_NotOK",""))</f>
        <v/>
      </c>
    </row>
    <row r="62" spans="2:22" ht="20.100000000000001" customHeight="1" x14ac:dyDescent="0.25">
      <c r="B62" s="32" t="s">
        <v>12</v>
      </c>
      <c r="D62" s="152" t="str">
        <f>IF($B62=Menus!$K$2,"",IF(LEFT($B62,3)="N/A","N/A",TEXT(IF(RIGHT(LEFT($B62,2),1)=".",LEFT($B62,1),LEFT($B62,2)),"#")&amp;"."&amp;CHOOSE(IF($B62=Menus!$K$2,0,COUNTIF($B$40:$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1" t="s">
        <v>2</v>
      </c>
      <c r="G62" s="74"/>
      <c r="H62" s="9"/>
      <c r="I62" s="73"/>
      <c r="J62" s="9" t="s">
        <v>2</v>
      </c>
      <c r="L62" s="137"/>
      <c r="M62" s="42" t="str">
        <f>IF($P$7="No","",IF(OR($J62=Menus!$D$3,$J62=Menus!$D$4,$J62=Menus!$D$5,$J62=Menus!$D$8),IF($P62=1,"ü","¤"),IF(OR($J62=Menus!$D$6,$J62=Menus!$D$7,$J62=Menus!$D$9),"û","")))</f>
        <v/>
      </c>
      <c r="N62" s="102"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IF(OR($B62=Menus!$K$2,ISERROR(VLOOKUP($R62,$D$13:$J$32,7)))=TRUE,Select1PrincipalNo,IF($F62=Menus!$E$2,SelectaPrincipal,IF(VLOOKUP($R62,$D$13:$J$32,7)=Menus!$D$3,IF(OR($F62=Menus!$E$3,$F62=Menus!$E$4),OK,NOT_OK),IF(VLOOKUP($R62,$D$13:$J$32,7)=Menus!$D$4,IF(OR($F62=Menus!$E$5,$F62=Menus!$E$6,$F62=Menus!$E$7,$F62=Menus!$E$8),OK,NOT_OK),IF(OR(VLOOKUP($R62,$D$13:$J$32,7)=Menus!$D$5,VLOOKUP($R62,$D$13:$J$32,7)=Menus!$D$6),IF(OR($F62=Menus!$E$9,$F62=Menus!$E$10,$F62=Menus!$E$11),OK,NOT_OK),IF(VLOOKUP($R62,$D$13:$J$32,7)=Menus!$D$7,IF(OR($F62=Menus!$E$10,$F62=Menus!$E$11,$F62=Menus!$E$12),OK,NOT_OK),IF(VLOOKUP($R62,$D$13:$J$32,7)=Menus!$D$8,IF(OR($F62=Menus!$E$13,$F62=Menus!$E$14),OK,NOT_OK),IF(VLOOKUP($R62,$D$13:$J$32,7)=Menus!$D$9,NOT_OK,""))))))))&amp;IF(AND($H62="",$F62&lt;&gt;Menus!$C$2,$J62&lt;&gt;Menus!$D$2),NeedName,IF(AND($J62&lt;&gt;Menus!$D$2,$J62&lt;&gt;Menus!$D$9,V62&lt;&gt;"Pof1st_NotOK",V62&lt;&gt;"Oof2nd_NotOK"),Continue,IF(AND($F62&lt;&gt;Menus!$E$2,$J62=Menus!$D$9),Final,"")))))</f>
        <v>Please select a First Level Principal Entity #, as applicable.</v>
      </c>
      <c r="P62" s="118" t="str">
        <f t="shared" si="3"/>
        <v/>
      </c>
      <c r="Q62" s="121"/>
      <c r="R62" s="117" t="str">
        <f t="shared" si="4"/>
        <v/>
      </c>
      <c r="S62" s="117"/>
      <c r="T62" s="117">
        <f t="shared" si="2"/>
        <v>0</v>
      </c>
      <c r="U62" s="16" t="str">
        <f>IF($R62="","",COUNTIF($R$40:$R62,$R62))</f>
        <v/>
      </c>
      <c r="V62" s="117" t="str">
        <f>IF(OR($F62=Menus!$E$2,$F62=Menus!$E$3,$F62=Menus!$E$4,$F62=Menus!$E$5,$F62=Menus!$E$6,$F62=Menus!$E$7,$F62=Menus!$E$8,$F62=Menus!$E$9,$F62=Menus!$E$10,$F62=Menus!$E$11,$F62=Menus!$E$12,$F62=Menus!$E$13,$F62=Menus!$E$14)=FALSE,"Pof1st_NotOK",IF(OR(AND($J62&lt;&gt;Menus!$D$2,$J62&lt;&gt;Menus!$D$3,$J62&lt;&gt;Menus!$D$4,$J62&lt;&gt;Menus!$D$5,$J62&lt;&gt;Menus!$D$6,$J62&lt;&gt;Menus!$D$7,$J62&lt;&gt;Menus!$D$8,$J62&lt;&gt;Menus!$D$9),AND(OR($F62=Menus!$E$10,$F62=Menus!$E$11,$F62=Menus!$E$12,$F62=Menus!$E$13,$F62=Menus!$E$14),AND($J62&lt;&gt;Menus!$D$2,$J62&lt;&gt;Menus!$D$9))),"Oof2nd_NotOK",""))</f>
        <v/>
      </c>
    </row>
    <row r="63" spans="2:22" ht="20.100000000000001" customHeight="1" x14ac:dyDescent="0.25">
      <c r="B63" s="32" t="s">
        <v>12</v>
      </c>
      <c r="D63" s="152" t="str">
        <f>IF($B63=Menus!$K$2,"",IF(LEFT($B63,3)="N/A","N/A",TEXT(IF(RIGHT(LEFT($B63,2),1)=".",LEFT($B63,1),LEFT($B63,2)),"#")&amp;"."&amp;CHOOSE(IF($B63=Menus!$K$2,0,COUNTIF($B$40:$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1" t="s">
        <v>2</v>
      </c>
      <c r="G63" s="74"/>
      <c r="H63" s="9"/>
      <c r="I63" s="73"/>
      <c r="J63" s="9" t="s">
        <v>2</v>
      </c>
      <c r="L63" s="137"/>
      <c r="M63" s="42" t="str">
        <f>IF($P$7="No","",IF(OR($J63=Menus!$D$3,$J63=Menus!$D$4,$J63=Menus!$D$5,$J63=Menus!$D$8),IF($P63=1,"ü","¤"),IF(OR($J63=Menus!$D$6,$J63=Menus!$D$7,$J63=Menus!$D$9),"û","")))</f>
        <v/>
      </c>
      <c r="N63" s="102"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IF(OR($B63=Menus!$K$2,ISERROR(VLOOKUP($R63,$D$13:$J$32,7)))=TRUE,Select1PrincipalNo,IF($F63=Menus!$E$2,SelectaPrincipal,IF(VLOOKUP($R63,$D$13:$J$32,7)=Menus!$D$3,IF(OR($F63=Menus!$E$3,$F63=Menus!$E$4),OK,NOT_OK),IF(VLOOKUP($R63,$D$13:$J$32,7)=Menus!$D$4,IF(OR($F63=Menus!$E$5,$F63=Menus!$E$6,$F63=Menus!$E$7,$F63=Menus!$E$8),OK,NOT_OK),IF(OR(VLOOKUP($R63,$D$13:$J$32,7)=Menus!$D$5,VLOOKUP($R63,$D$13:$J$32,7)=Menus!$D$6),IF(OR($F63=Menus!$E$9,$F63=Menus!$E$10,$F63=Menus!$E$11),OK,NOT_OK),IF(VLOOKUP($R63,$D$13:$J$32,7)=Menus!$D$7,IF(OR($F63=Menus!$E$10,$F63=Menus!$E$11,$F63=Menus!$E$12),OK,NOT_OK),IF(VLOOKUP($R63,$D$13:$J$32,7)=Menus!$D$8,IF(OR($F63=Menus!$E$13,$F63=Menus!$E$14),OK,NOT_OK),IF(VLOOKUP($R63,$D$13:$J$32,7)=Menus!$D$9,NOT_OK,""))))))))&amp;IF(AND($H63="",$F63&lt;&gt;Menus!$C$2,$J63&lt;&gt;Menus!$D$2),NeedName,IF(AND($J63&lt;&gt;Menus!$D$2,$J63&lt;&gt;Menus!$D$9,V63&lt;&gt;"Pof1st_NotOK",V63&lt;&gt;"Oof2nd_NotOK"),Continue,IF(AND($F63&lt;&gt;Menus!$E$2,$J63=Menus!$D$9),Final,"")))))</f>
        <v>Please select a First Level Principal Entity #, as applicable.</v>
      </c>
      <c r="P63" s="118" t="str">
        <f t="shared" si="3"/>
        <v/>
      </c>
      <c r="Q63" s="121"/>
      <c r="R63" s="117" t="str">
        <f t="shared" si="4"/>
        <v/>
      </c>
      <c r="S63" s="117"/>
      <c r="T63" s="117">
        <f t="shared" si="2"/>
        <v>0</v>
      </c>
      <c r="U63" s="16" t="str">
        <f>IF($R63="","",COUNTIF($R$40:$R63,$R63))</f>
        <v/>
      </c>
      <c r="V63" s="117" t="str">
        <f>IF(OR($F63=Menus!$E$2,$F63=Menus!$E$3,$F63=Menus!$E$4,$F63=Menus!$E$5,$F63=Menus!$E$6,$F63=Menus!$E$7,$F63=Menus!$E$8,$F63=Menus!$E$9,$F63=Menus!$E$10,$F63=Menus!$E$11,$F63=Menus!$E$12,$F63=Menus!$E$13,$F63=Menus!$E$14)=FALSE,"Pof1st_NotOK",IF(OR(AND($J63&lt;&gt;Menus!$D$2,$J63&lt;&gt;Menus!$D$3,$J63&lt;&gt;Menus!$D$4,$J63&lt;&gt;Menus!$D$5,$J63&lt;&gt;Menus!$D$6,$J63&lt;&gt;Menus!$D$7,$J63&lt;&gt;Menus!$D$8,$J63&lt;&gt;Menus!$D$9),AND(OR($F63=Menus!$E$10,$F63=Menus!$E$11,$F63=Menus!$E$12,$F63=Menus!$E$13,$F63=Menus!$E$14),AND($J63&lt;&gt;Menus!$D$2,$J63&lt;&gt;Menus!$D$9))),"Oof2nd_NotOK",""))</f>
        <v/>
      </c>
    </row>
    <row r="64" spans="2:22" ht="20.100000000000001" customHeight="1" x14ac:dyDescent="0.25">
      <c r="B64" s="32" t="s">
        <v>12</v>
      </c>
      <c r="D64" s="152" t="str">
        <f>IF($B64=Menus!$K$2,"",IF(LEFT($B64,3)="N/A","N/A",TEXT(IF(RIGHT(LEFT($B64,2),1)=".",LEFT($B64,1),LEFT($B64,2)),"#")&amp;"."&amp;CHOOSE(IF($B64=Menus!$K$2,0,COUNTIF($B$40:$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1" t="s">
        <v>2</v>
      </c>
      <c r="G64" s="74"/>
      <c r="H64" s="9"/>
      <c r="I64" s="73"/>
      <c r="J64" s="9" t="s">
        <v>2</v>
      </c>
      <c r="L64" s="137"/>
      <c r="M64" s="42" t="str">
        <f>IF($P$7="No","",IF(OR($J64=Menus!$D$3,$J64=Menus!$D$4,$J64=Menus!$D$5,$J64=Menus!$D$8),IF($P64=1,"ü","¤"),IF(OR($J64=Menus!$D$6,$J64=Menus!$D$7,$J64=Menus!$D$9),"û","")))</f>
        <v/>
      </c>
      <c r="N64" s="102"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IF(OR($B64=Menus!$K$2,ISERROR(VLOOKUP($R64,$D$13:$J$32,7)))=TRUE,Select1PrincipalNo,IF($F64=Menus!$E$2,SelectaPrincipal,IF(VLOOKUP($R64,$D$13:$J$32,7)=Menus!$D$3,IF(OR($F64=Menus!$E$3,$F64=Menus!$E$4),OK,NOT_OK),IF(VLOOKUP($R64,$D$13:$J$32,7)=Menus!$D$4,IF(OR($F64=Menus!$E$5,$F64=Menus!$E$6,$F64=Menus!$E$7,$F64=Menus!$E$8),OK,NOT_OK),IF(OR(VLOOKUP($R64,$D$13:$J$32,7)=Menus!$D$5,VLOOKUP($R64,$D$13:$J$32,7)=Menus!$D$6),IF(OR($F64=Menus!$E$9,$F64=Menus!$E$10,$F64=Menus!$E$11),OK,NOT_OK),IF(VLOOKUP($R64,$D$13:$J$32,7)=Menus!$D$7,IF(OR($F64=Menus!$E$10,$F64=Menus!$E$11,$F64=Menus!$E$12),OK,NOT_OK),IF(VLOOKUP($R64,$D$13:$J$32,7)=Menus!$D$8,IF(OR($F64=Menus!$E$13,$F64=Menus!$E$14),OK,NOT_OK),IF(VLOOKUP($R64,$D$13:$J$32,7)=Menus!$D$9,NOT_OK,""))))))))&amp;IF(AND($H64="",$F64&lt;&gt;Menus!$C$2,$J64&lt;&gt;Menus!$D$2),NeedName,IF(AND($J64&lt;&gt;Menus!$D$2,$J64&lt;&gt;Menus!$D$9,V64&lt;&gt;"Pof1st_NotOK",V64&lt;&gt;"Oof2nd_NotOK"),Continue,IF(AND($F64&lt;&gt;Menus!$E$2,$J64=Menus!$D$9),Final,"")))))</f>
        <v>Please select a First Level Principal Entity #, as applicable.</v>
      </c>
      <c r="P64" s="118" t="str">
        <f t="shared" si="3"/>
        <v/>
      </c>
      <c r="Q64" s="121"/>
      <c r="R64" s="117" t="str">
        <f t="shared" si="4"/>
        <v/>
      </c>
      <c r="S64" s="117"/>
      <c r="T64" s="117">
        <f t="shared" si="2"/>
        <v>0</v>
      </c>
      <c r="U64" s="16" t="str">
        <f>IF($R64="","",COUNTIF($R$40:$R64,$R64))</f>
        <v/>
      </c>
      <c r="V64" s="117" t="str">
        <f>IF(OR($F64=Menus!$E$2,$F64=Menus!$E$3,$F64=Menus!$E$4,$F64=Menus!$E$5,$F64=Menus!$E$6,$F64=Menus!$E$7,$F64=Menus!$E$8,$F64=Menus!$E$9,$F64=Menus!$E$10,$F64=Menus!$E$11,$F64=Menus!$E$12,$F64=Menus!$E$13,$F64=Menus!$E$14)=FALSE,"Pof1st_NotOK",IF(OR(AND($J64&lt;&gt;Menus!$D$2,$J64&lt;&gt;Menus!$D$3,$J64&lt;&gt;Menus!$D$4,$J64&lt;&gt;Menus!$D$5,$J64&lt;&gt;Menus!$D$6,$J64&lt;&gt;Menus!$D$7,$J64&lt;&gt;Menus!$D$8,$J64&lt;&gt;Menus!$D$9),AND(OR($F64=Menus!$E$10,$F64=Menus!$E$11,$F64=Menus!$E$12,$F64=Menus!$E$13,$F64=Menus!$E$14),AND($J64&lt;&gt;Menus!$D$2,$J64&lt;&gt;Menus!$D$9))),"Oof2nd_NotOK",""))</f>
        <v/>
      </c>
    </row>
    <row r="65" spans="2:22" ht="20.100000000000001" customHeight="1" x14ac:dyDescent="0.25">
      <c r="B65" s="32" t="s">
        <v>12</v>
      </c>
      <c r="D65" s="152" t="str">
        <f>IF($B65=Menus!$K$2,"",IF(LEFT($B65,3)="N/A","N/A",TEXT(IF(RIGHT(LEFT($B65,2),1)=".",LEFT($B65,1),LEFT($B65,2)),"#")&amp;"."&amp;CHOOSE(IF($B65=Menus!$K$2,0,COUNTIF($B$40:$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1" t="s">
        <v>2</v>
      </c>
      <c r="G65" s="74"/>
      <c r="H65" s="9"/>
      <c r="I65" s="73"/>
      <c r="J65" s="9" t="s">
        <v>2</v>
      </c>
      <c r="L65" s="137"/>
      <c r="M65" s="42" t="str">
        <f>IF($P$7="No","",IF(OR($J65=Menus!$D$3,$J65=Menus!$D$4,$J65=Menus!$D$5,$J65=Menus!$D$8),IF($P65=1,"ü","¤"),IF(OR($J65=Menus!$D$6,$J65=Menus!$D$7,$J65=Menus!$D$9),"û","")))</f>
        <v/>
      </c>
      <c r="N65" s="102"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IF(OR($B65=Menus!$K$2,ISERROR(VLOOKUP($R65,$D$13:$J$32,7)))=TRUE,Select1PrincipalNo,IF($F65=Menus!$E$2,SelectaPrincipal,IF(VLOOKUP($R65,$D$13:$J$32,7)=Menus!$D$3,IF(OR($F65=Menus!$E$3,$F65=Menus!$E$4),OK,NOT_OK),IF(VLOOKUP($R65,$D$13:$J$32,7)=Menus!$D$4,IF(OR($F65=Menus!$E$5,$F65=Menus!$E$6,$F65=Menus!$E$7,$F65=Menus!$E$8),OK,NOT_OK),IF(OR(VLOOKUP($R65,$D$13:$J$32,7)=Menus!$D$5,VLOOKUP($R65,$D$13:$J$32,7)=Menus!$D$6),IF(OR($F65=Menus!$E$9,$F65=Menus!$E$10,$F65=Menus!$E$11),OK,NOT_OK),IF(VLOOKUP($R65,$D$13:$J$32,7)=Menus!$D$7,IF(OR($F65=Menus!$E$10,$F65=Menus!$E$11,$F65=Menus!$E$12),OK,NOT_OK),IF(VLOOKUP($R65,$D$13:$J$32,7)=Menus!$D$8,IF(OR($F65=Menus!$E$13,$F65=Menus!$E$14),OK,NOT_OK),IF(VLOOKUP($R65,$D$13:$J$32,7)=Menus!$D$9,NOT_OK,""))))))))&amp;IF(AND($H65="",$F65&lt;&gt;Menus!$C$2,$J65&lt;&gt;Menus!$D$2),NeedName,IF(AND($J65&lt;&gt;Menus!$D$2,$J65&lt;&gt;Menus!$D$9,V65&lt;&gt;"Pof1st_NotOK",V65&lt;&gt;"Oof2nd_NotOK"),Continue,IF(AND($F65&lt;&gt;Menus!$E$2,$J65=Menus!$D$9),Final,"")))))</f>
        <v>Please select a First Level Principal Entity #, as applicable.</v>
      </c>
      <c r="P65" s="118" t="str">
        <f t="shared" si="3"/>
        <v/>
      </c>
      <c r="Q65" s="121"/>
      <c r="R65" s="117" t="str">
        <f t="shared" si="4"/>
        <v/>
      </c>
      <c r="S65" s="117"/>
      <c r="T65" s="117">
        <f t="shared" si="2"/>
        <v>0</v>
      </c>
      <c r="U65" s="16" t="str">
        <f>IF($R65="","",COUNTIF($R$40:$R65,$R65))</f>
        <v/>
      </c>
      <c r="V65" s="117" t="str">
        <f>IF(OR($F65=Menus!$E$2,$F65=Menus!$E$3,$F65=Menus!$E$4,$F65=Menus!$E$5,$F65=Menus!$E$6,$F65=Menus!$E$7,$F65=Menus!$E$8,$F65=Menus!$E$9,$F65=Menus!$E$10,$F65=Menus!$E$11,$F65=Menus!$E$12,$F65=Menus!$E$13,$F65=Menus!$E$14)=FALSE,"Pof1st_NotOK",IF(OR(AND($J65&lt;&gt;Menus!$D$2,$J65&lt;&gt;Menus!$D$3,$J65&lt;&gt;Menus!$D$4,$J65&lt;&gt;Menus!$D$5,$J65&lt;&gt;Menus!$D$6,$J65&lt;&gt;Menus!$D$7,$J65&lt;&gt;Menus!$D$8,$J65&lt;&gt;Menus!$D$9),AND(OR($F65=Menus!$E$10,$F65=Menus!$E$11,$F65=Menus!$E$12,$F65=Menus!$E$13,$F65=Menus!$E$14),AND($J65&lt;&gt;Menus!$D$2,$J65&lt;&gt;Menus!$D$9))),"Oof2nd_NotOK",""))</f>
        <v/>
      </c>
    </row>
    <row r="66" spans="2:22" ht="20.100000000000001" customHeight="1" x14ac:dyDescent="0.25">
      <c r="B66" s="32" t="s">
        <v>12</v>
      </c>
      <c r="D66" s="152" t="str">
        <f>IF($B66=Menus!$K$2,"",IF(LEFT($B66,3)="N/A","N/A",TEXT(IF(RIGHT(LEFT($B66,2),1)=".",LEFT($B66,1),LEFT($B66,2)),"#")&amp;"."&amp;CHOOSE(IF($B66=Menus!$K$2,0,COUNTIF($B$40:$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1" t="s">
        <v>2</v>
      </c>
      <c r="G66" s="74"/>
      <c r="H66" s="9"/>
      <c r="I66" s="73"/>
      <c r="J66" s="9" t="s">
        <v>2</v>
      </c>
      <c r="L66" s="137"/>
      <c r="M66" s="42" t="str">
        <f>IF($P$7="No","",IF(OR($J66=Menus!$D$3,$J66=Menus!$D$4,$J66=Menus!$D$5,$J66=Menus!$D$8),IF($P66=1,"ü","¤"),IF(OR($J66=Menus!$D$6,$J66=Menus!$D$7,$J66=Menus!$D$9),"û","")))</f>
        <v/>
      </c>
      <c r="N66" s="102"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IF(OR($B66=Menus!$K$2,ISERROR(VLOOKUP($R66,$D$13:$J$32,7)))=TRUE,Select1PrincipalNo,IF($F66=Menus!$E$2,SelectaPrincipal,IF(VLOOKUP($R66,$D$13:$J$32,7)=Menus!$D$3,IF(OR($F66=Menus!$E$3,$F66=Menus!$E$4),OK,NOT_OK),IF(VLOOKUP($R66,$D$13:$J$32,7)=Menus!$D$4,IF(OR($F66=Menus!$E$5,$F66=Menus!$E$6,$F66=Menus!$E$7,$F66=Menus!$E$8),OK,NOT_OK),IF(OR(VLOOKUP($R66,$D$13:$J$32,7)=Menus!$D$5,VLOOKUP($R66,$D$13:$J$32,7)=Menus!$D$6),IF(OR($F66=Menus!$E$9,$F66=Menus!$E$10,$F66=Menus!$E$11),OK,NOT_OK),IF(VLOOKUP($R66,$D$13:$J$32,7)=Menus!$D$7,IF(OR($F66=Menus!$E$10,$F66=Menus!$E$11,$F66=Menus!$E$12),OK,NOT_OK),IF(VLOOKUP($R66,$D$13:$J$32,7)=Menus!$D$8,IF(OR($F66=Menus!$E$13,$F66=Menus!$E$14),OK,NOT_OK),IF(VLOOKUP($R66,$D$13:$J$32,7)=Menus!$D$9,NOT_OK,""))))))))&amp;IF(AND($H66="",$F66&lt;&gt;Menus!$C$2,$J66&lt;&gt;Menus!$D$2),NeedName,IF(AND($J66&lt;&gt;Menus!$D$2,$J66&lt;&gt;Menus!$D$9,V66&lt;&gt;"Pof1st_NotOK",V66&lt;&gt;"Oof2nd_NotOK"),Continue,IF(AND($F66&lt;&gt;Menus!$E$2,$J66=Menus!$D$9),Final,"")))))</f>
        <v>Please select a First Level Principal Entity #, as applicable.</v>
      </c>
      <c r="P66" s="118" t="str">
        <f t="shared" si="3"/>
        <v/>
      </c>
      <c r="Q66" s="121"/>
      <c r="R66" s="117" t="str">
        <f t="shared" si="4"/>
        <v/>
      </c>
      <c r="S66" s="117"/>
      <c r="T66" s="117">
        <f t="shared" si="2"/>
        <v>0</v>
      </c>
      <c r="U66" s="16" t="str">
        <f>IF($R66="","",COUNTIF($R$40:$R66,$R66))</f>
        <v/>
      </c>
      <c r="V66" s="117" t="str">
        <f>IF(OR($F66=Menus!$E$2,$F66=Menus!$E$3,$F66=Menus!$E$4,$F66=Menus!$E$5,$F66=Menus!$E$6,$F66=Menus!$E$7,$F66=Menus!$E$8,$F66=Menus!$E$9,$F66=Menus!$E$10,$F66=Menus!$E$11,$F66=Menus!$E$12,$F66=Menus!$E$13,$F66=Menus!$E$14)=FALSE,"Pof1st_NotOK",IF(OR(AND($J66&lt;&gt;Menus!$D$2,$J66&lt;&gt;Menus!$D$3,$J66&lt;&gt;Menus!$D$4,$J66&lt;&gt;Menus!$D$5,$J66&lt;&gt;Menus!$D$6,$J66&lt;&gt;Menus!$D$7,$J66&lt;&gt;Menus!$D$8,$J66&lt;&gt;Menus!$D$9),AND(OR($F66=Menus!$E$10,$F66=Menus!$E$11,$F66=Menus!$E$12,$F66=Menus!$E$13,$F66=Menus!$E$14),AND($J66&lt;&gt;Menus!$D$2,$J66&lt;&gt;Menus!$D$9))),"Oof2nd_NotOK",""))</f>
        <v/>
      </c>
    </row>
    <row r="67" spans="2:22" ht="20.100000000000001" customHeight="1" x14ac:dyDescent="0.25">
      <c r="B67" s="32" t="s">
        <v>12</v>
      </c>
      <c r="D67" s="152" t="str">
        <f>IF($B67=Menus!$K$2,"",IF(LEFT($B67,3)="N/A","N/A",TEXT(IF(RIGHT(LEFT($B67,2),1)=".",LEFT($B67,1),LEFT($B67,2)),"#")&amp;"."&amp;CHOOSE(IF($B67=Menus!$K$2,0,COUNTIF($B$40:$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1" t="s">
        <v>2</v>
      </c>
      <c r="G67" s="74"/>
      <c r="H67" s="9"/>
      <c r="I67" s="73"/>
      <c r="J67" s="9" t="s">
        <v>2</v>
      </c>
      <c r="L67" s="137"/>
      <c r="M67" s="42" t="str">
        <f>IF($P$7="No","",IF(OR($J67=Menus!$D$3,$J67=Menus!$D$4,$J67=Menus!$D$5,$J67=Menus!$D$8),IF($P67=1,"ü","¤"),IF(OR($J67=Menus!$D$6,$J67=Menus!$D$7,$J67=Menus!$D$9),"û","")))</f>
        <v/>
      </c>
      <c r="N67" s="102"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IF(OR($B67=Menus!$K$2,ISERROR(VLOOKUP($R67,$D$13:$J$32,7)))=TRUE,Select1PrincipalNo,IF($F67=Menus!$E$2,SelectaPrincipal,IF(VLOOKUP($R67,$D$13:$J$32,7)=Menus!$D$3,IF(OR($F67=Menus!$E$3,$F67=Menus!$E$4),OK,NOT_OK),IF(VLOOKUP($R67,$D$13:$J$32,7)=Menus!$D$4,IF(OR($F67=Menus!$E$5,$F67=Menus!$E$6,$F67=Menus!$E$7,$F67=Menus!$E$8),OK,NOT_OK),IF(OR(VLOOKUP($R67,$D$13:$J$32,7)=Menus!$D$5,VLOOKUP($R67,$D$13:$J$32,7)=Menus!$D$6),IF(OR($F67=Menus!$E$9,$F67=Menus!$E$10,$F67=Menus!$E$11),OK,NOT_OK),IF(VLOOKUP($R67,$D$13:$J$32,7)=Menus!$D$7,IF(OR($F67=Menus!$E$10,$F67=Menus!$E$11,$F67=Menus!$E$12),OK,NOT_OK),IF(VLOOKUP($R67,$D$13:$J$32,7)=Menus!$D$8,IF(OR($F67=Menus!$E$13,$F67=Menus!$E$14),OK,NOT_OK),IF(VLOOKUP($R67,$D$13:$J$32,7)=Menus!$D$9,NOT_OK,""))))))))&amp;IF(AND($H67="",$F67&lt;&gt;Menus!$C$2,$J67&lt;&gt;Menus!$D$2),NeedName,IF(AND($J67&lt;&gt;Menus!$D$2,$J67&lt;&gt;Menus!$D$9,V67&lt;&gt;"Pof1st_NotOK",V67&lt;&gt;"Oof2nd_NotOK"),Continue,IF(AND($F67&lt;&gt;Menus!$E$2,$J67=Menus!$D$9),Final,"")))))</f>
        <v>Please select a First Level Principal Entity #, as applicable.</v>
      </c>
      <c r="P67" s="118" t="str">
        <f t="shared" si="3"/>
        <v/>
      </c>
      <c r="Q67" s="121"/>
      <c r="R67" s="117" t="str">
        <f t="shared" si="4"/>
        <v/>
      </c>
      <c r="S67" s="117"/>
      <c r="T67" s="117">
        <f t="shared" si="2"/>
        <v>0</v>
      </c>
      <c r="V67" s="117" t="str">
        <f>IF(OR($F67=Menus!$E$2,$F67=Menus!$E$3,$F67=Menus!$E$4,$F67=Menus!$E$5,$F67=Menus!$E$6,$F67=Menus!$E$7,$F67=Menus!$E$8,$F67=Menus!$E$9,$F67=Menus!$E$10,$F67=Menus!$E$11,$F67=Menus!$E$12,$F67=Menus!$E$13,$F67=Menus!$E$14)=FALSE,"Pof1st_NotOK",IF(OR(AND($J67&lt;&gt;Menus!$D$2,$J67&lt;&gt;Menus!$D$3,$J67&lt;&gt;Menus!$D$4,$J67&lt;&gt;Menus!$D$5,$J67&lt;&gt;Menus!$D$6,$J67&lt;&gt;Menus!$D$7,$J67&lt;&gt;Menus!$D$8,$J67&lt;&gt;Menus!$D$9),AND(OR($F67=Menus!$E$10,$F67=Menus!$E$11,$F67=Menus!$E$12,$F67=Menus!$E$13,$F67=Menus!$E$14),AND($J67&lt;&gt;Menus!$D$2,$J67&lt;&gt;Menus!$D$9))),"Oof2nd_NotOK",""))</f>
        <v/>
      </c>
    </row>
    <row r="68" spans="2:22" ht="20.100000000000001" customHeight="1" x14ac:dyDescent="0.25">
      <c r="B68" s="32" t="s">
        <v>12</v>
      </c>
      <c r="D68" s="152" t="str">
        <f>IF($B68=Menus!$K$2,"",IF(LEFT($B68,3)="N/A","N/A",TEXT(IF(RIGHT(LEFT($B68,2),1)=".",LEFT($B68,1),LEFT($B68,2)),"#")&amp;"."&amp;CHOOSE(IF($B68=Menus!$K$2,0,COUNTIF($B$40:$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1" t="s">
        <v>2</v>
      </c>
      <c r="G68" s="74"/>
      <c r="H68" s="9"/>
      <c r="I68" s="73"/>
      <c r="J68" s="9" t="s">
        <v>2</v>
      </c>
      <c r="L68" s="137"/>
      <c r="M68" s="42" t="str">
        <f>IF($P$7="No","",IF(OR($J68=Menus!$D$3,$J68=Menus!$D$4,$J68=Menus!$D$5,$J68=Menus!$D$8),IF($P68=1,"ü","¤"),IF(OR($J68=Menus!$D$6,$J68=Menus!$D$7,$J68=Menus!$D$9),"û","")))</f>
        <v/>
      </c>
      <c r="N68" s="102"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IF(OR($B68=Menus!$K$2,ISERROR(VLOOKUP($R68,$D$13:$J$32,7)))=TRUE,Select1PrincipalNo,IF($F68=Menus!$E$2,SelectaPrincipal,IF(VLOOKUP($R68,$D$13:$J$32,7)=Menus!$D$3,IF(OR($F68=Menus!$E$3,$F68=Menus!$E$4),OK,NOT_OK),IF(VLOOKUP($R68,$D$13:$J$32,7)=Menus!$D$4,IF(OR($F68=Menus!$E$5,$F68=Menus!$E$6,$F68=Menus!$E$7,$F68=Menus!$E$8),OK,NOT_OK),IF(OR(VLOOKUP($R68,$D$13:$J$32,7)=Menus!$D$5,VLOOKUP($R68,$D$13:$J$32,7)=Menus!$D$6),IF(OR($F68=Menus!$E$9,$F68=Menus!$E$10,$F68=Menus!$E$11),OK,NOT_OK),IF(VLOOKUP($R68,$D$13:$J$32,7)=Menus!$D$7,IF(OR($F68=Menus!$E$10,$F68=Menus!$E$11,$F68=Menus!$E$12),OK,NOT_OK),IF(VLOOKUP($R68,$D$13:$J$32,7)=Menus!$D$8,IF(OR($F68=Menus!$E$13,$F68=Menus!$E$14),OK,NOT_OK),IF(VLOOKUP($R68,$D$13:$J$32,7)=Menus!$D$9,NOT_OK,""))))))))&amp;IF(AND($H68="",$F68&lt;&gt;Menus!$C$2,$J68&lt;&gt;Menus!$D$2),NeedName,IF(AND($J68&lt;&gt;Menus!$D$2,$J68&lt;&gt;Menus!$D$9,V68&lt;&gt;"Pof1st_NotOK",V68&lt;&gt;"Oof2nd_NotOK"),Continue,IF(AND($F68&lt;&gt;Menus!$E$2,$J68=Menus!$D$9),Final,"")))))</f>
        <v>Please select a First Level Principal Entity #, as applicable.</v>
      </c>
      <c r="P68" s="118" t="str">
        <f t="shared" si="3"/>
        <v/>
      </c>
      <c r="Q68" s="121"/>
      <c r="R68" s="117" t="str">
        <f t="shared" si="4"/>
        <v/>
      </c>
      <c r="S68" s="117"/>
      <c r="T68" s="117">
        <f t="shared" si="2"/>
        <v>0</v>
      </c>
      <c r="V68" s="117" t="str">
        <f>IF(OR($F68=Menus!$E$2,$F68=Menus!$E$3,$F68=Menus!$E$4,$F68=Menus!$E$5,$F68=Menus!$E$6,$F68=Menus!$E$7,$F68=Menus!$E$8,$F68=Menus!$E$9,$F68=Menus!$E$10,$F68=Menus!$E$11,$F68=Menus!$E$12,$F68=Menus!$E$13,$F68=Menus!$E$14)=FALSE,"Pof1st_NotOK",IF(OR(AND($J68&lt;&gt;Menus!$D$2,$J68&lt;&gt;Menus!$D$3,$J68&lt;&gt;Menus!$D$4,$J68&lt;&gt;Menus!$D$5,$J68&lt;&gt;Menus!$D$6,$J68&lt;&gt;Menus!$D$7,$J68&lt;&gt;Menus!$D$8,$J68&lt;&gt;Menus!$D$9),AND(OR($F68=Menus!$E$10,$F68=Menus!$E$11,$F68=Menus!$E$12,$F68=Menus!$E$13,$F68=Menus!$E$14),AND($J68&lt;&gt;Menus!$D$2,$J68&lt;&gt;Menus!$D$9))),"Oof2nd_NotOK",""))</f>
        <v/>
      </c>
    </row>
    <row r="69" spans="2:22" ht="20.100000000000001" customHeight="1" x14ac:dyDescent="0.25">
      <c r="B69" s="32" t="s">
        <v>12</v>
      </c>
      <c r="D69" s="152" t="str">
        <f>IF($B69=Menus!$K$2,"",IF(LEFT($B69,3)="N/A","N/A",TEXT(IF(RIGHT(LEFT($B69,2),1)=".",LEFT($B69,1),LEFT($B69,2)),"#")&amp;"."&amp;CHOOSE(IF($B69=Menus!$K$2,0,COUNTIF($B$40:$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1" t="s">
        <v>2</v>
      </c>
      <c r="G69" s="74"/>
      <c r="H69" s="9"/>
      <c r="I69" s="73"/>
      <c r="J69" s="9" t="s">
        <v>2</v>
      </c>
      <c r="L69" s="137"/>
      <c r="M69" s="42" t="str">
        <f>IF($P$7="No","",IF(OR($J69=Menus!$D$3,$J69=Menus!$D$4,$J69=Menus!$D$5,$J69=Menus!$D$8),IF($P69=1,"ü","¤"),IF(OR($J69=Menus!$D$6,$J69=Menus!$D$7,$J69=Menus!$D$9),"û","")))</f>
        <v/>
      </c>
      <c r="N69" s="102"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IF(OR($B69=Menus!$K$2,ISERROR(VLOOKUP($R69,$D$13:$J$32,7)))=TRUE,Select1PrincipalNo,IF($F69=Menus!$E$2,SelectaPrincipal,IF(VLOOKUP($R69,$D$13:$J$32,7)=Menus!$D$3,IF(OR($F69=Menus!$E$3,$F69=Menus!$E$4),OK,NOT_OK),IF(VLOOKUP($R69,$D$13:$J$32,7)=Menus!$D$4,IF(OR($F69=Menus!$E$5,$F69=Menus!$E$6,$F69=Menus!$E$7,$F69=Menus!$E$8),OK,NOT_OK),IF(OR(VLOOKUP($R69,$D$13:$J$32,7)=Menus!$D$5,VLOOKUP($R69,$D$13:$J$32,7)=Menus!$D$6),IF(OR($F69=Menus!$E$9,$F69=Menus!$E$10,$F69=Menus!$E$11),OK,NOT_OK),IF(VLOOKUP($R69,$D$13:$J$32,7)=Menus!$D$7,IF(OR($F69=Menus!$E$10,$F69=Menus!$E$11,$F69=Menus!$E$12),OK,NOT_OK),IF(VLOOKUP($R69,$D$13:$J$32,7)=Menus!$D$8,IF(OR($F69=Menus!$E$13,$F69=Menus!$E$14),OK,NOT_OK),IF(VLOOKUP($R69,$D$13:$J$32,7)=Menus!$D$9,NOT_OK,""))))))))&amp;IF(AND($H69="",$F69&lt;&gt;Menus!$C$2,$J69&lt;&gt;Menus!$D$2),NeedName,IF(AND($J69&lt;&gt;Menus!$D$2,$J69&lt;&gt;Menus!$D$9,V69&lt;&gt;"Pof1st_NotOK",V69&lt;&gt;"Oof2nd_NotOK"),Continue,IF(AND($F69&lt;&gt;Menus!$E$2,$J69=Menus!$D$9),Final,"")))))</f>
        <v>Please select a First Level Principal Entity #, as applicable.</v>
      </c>
      <c r="P69" s="118" t="str">
        <f t="shared" si="3"/>
        <v/>
      </c>
      <c r="Q69" s="121"/>
      <c r="R69" s="117" t="str">
        <f t="shared" si="4"/>
        <v/>
      </c>
      <c r="S69" s="117"/>
      <c r="T69" s="117">
        <f t="shared" si="2"/>
        <v>0</v>
      </c>
      <c r="V69" s="117" t="str">
        <f>IF(OR($F69=Menus!$E$2,$F69=Menus!$E$3,$F69=Menus!$E$4,$F69=Menus!$E$5,$F69=Menus!$E$6,$F69=Menus!$E$7,$F69=Menus!$E$8,$F69=Menus!$E$9,$F69=Menus!$E$10,$F69=Menus!$E$11,$F69=Menus!$E$12,$F69=Menus!$E$13,$F69=Menus!$E$14)=FALSE,"Pof1st_NotOK",IF(OR(AND($J69&lt;&gt;Menus!$D$2,$J69&lt;&gt;Menus!$D$3,$J69&lt;&gt;Menus!$D$4,$J69&lt;&gt;Menus!$D$5,$J69&lt;&gt;Menus!$D$6,$J69&lt;&gt;Menus!$D$7,$J69&lt;&gt;Menus!$D$8,$J69&lt;&gt;Menus!$D$9),AND(OR($F69=Menus!$E$10,$F69=Menus!$E$11,$F69=Menus!$E$12,$F69=Menus!$E$13,$F69=Menus!$E$14),AND($J69&lt;&gt;Menus!$D$2,$J69&lt;&gt;Menus!$D$9))),"Oof2nd_NotOK",""))</f>
        <v/>
      </c>
    </row>
    <row r="70" spans="2:22" ht="20.100000000000001" customHeight="1" x14ac:dyDescent="0.25">
      <c r="B70" s="32" t="s">
        <v>12</v>
      </c>
      <c r="D70" s="152" t="str">
        <f>IF($B70=Menus!$K$2,"",IF(LEFT($B70,3)="N/A","N/A",TEXT(IF(RIGHT(LEFT($B70,2),1)=".",LEFT($B70,1),LEFT($B70,2)),"#")&amp;"."&amp;CHOOSE(IF($B70=Menus!$K$2,0,COUNTIF($B$40:$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1" t="s">
        <v>2</v>
      </c>
      <c r="G70" s="74"/>
      <c r="H70" s="9"/>
      <c r="I70" s="73"/>
      <c r="J70" s="9" t="s">
        <v>2</v>
      </c>
      <c r="L70" s="137"/>
      <c r="M70" s="42" t="str">
        <f>IF($P$7="No","",IF(OR($J70=Menus!$D$3,$J70=Menus!$D$4,$J70=Menus!$D$5,$J70=Menus!$D$8),IF($P70=1,"ü","¤"),IF(OR($J70=Menus!$D$6,$J70=Menus!$D$7,$J70=Menus!$D$9),"û","")))</f>
        <v/>
      </c>
      <c r="N70" s="102"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IF(OR($B70=Menus!$K$2,ISERROR(VLOOKUP($R70,$D$13:$J$32,7)))=TRUE,Select1PrincipalNo,IF($F70=Menus!$E$2,SelectaPrincipal,IF(VLOOKUP($R70,$D$13:$J$32,7)=Menus!$D$3,IF(OR($F70=Menus!$E$3,$F70=Menus!$E$4),OK,NOT_OK),IF(VLOOKUP($R70,$D$13:$J$32,7)=Menus!$D$4,IF(OR($F70=Menus!$E$5,$F70=Menus!$E$6,$F70=Menus!$E$7,$F70=Menus!$E$8),OK,NOT_OK),IF(OR(VLOOKUP($R70,$D$13:$J$32,7)=Menus!$D$5,VLOOKUP($R70,$D$13:$J$32,7)=Menus!$D$6),IF(OR($F70=Menus!$E$9,$F70=Menus!$E$10,$F70=Menus!$E$11),OK,NOT_OK),IF(VLOOKUP($R70,$D$13:$J$32,7)=Menus!$D$7,IF(OR($F70=Menus!$E$10,$F70=Menus!$E$11,$F70=Menus!$E$12),OK,NOT_OK),IF(VLOOKUP($R70,$D$13:$J$32,7)=Menus!$D$8,IF(OR($F70=Menus!$E$13,$F70=Menus!$E$14),OK,NOT_OK),IF(VLOOKUP($R70,$D$13:$J$32,7)=Menus!$D$9,NOT_OK,""))))))))&amp;IF(AND($H70="",$F70&lt;&gt;Menus!$C$2,$J70&lt;&gt;Menus!$D$2),NeedName,IF(AND($J70&lt;&gt;Menus!$D$2,$J70&lt;&gt;Menus!$D$9,V70&lt;&gt;"Pof1st_NotOK",V70&lt;&gt;"Oof2nd_NotOK"),Continue,IF(AND($F70&lt;&gt;Menus!$E$2,$J70=Menus!$D$9),Final,"")))))</f>
        <v>Please select a First Level Principal Entity #, as applicable.</v>
      </c>
      <c r="P70" s="118" t="str">
        <f t="shared" si="3"/>
        <v/>
      </c>
      <c r="Q70" s="121"/>
      <c r="R70" s="117" t="str">
        <f t="shared" si="4"/>
        <v/>
      </c>
      <c r="S70" s="117"/>
      <c r="T70" s="117">
        <f t="shared" si="2"/>
        <v>0</v>
      </c>
      <c r="V70" s="117" t="str">
        <f>IF(OR($F70=Menus!$E$2,$F70=Menus!$E$3,$F70=Menus!$E$4,$F70=Menus!$E$5,$F70=Menus!$E$6,$F70=Menus!$E$7,$F70=Menus!$E$8,$F70=Menus!$E$9,$F70=Menus!$E$10,$F70=Menus!$E$11,$F70=Menus!$E$12,$F70=Menus!$E$13,$F70=Menus!$E$14)=FALSE,"Pof1st_NotOK",IF(OR(AND($J70&lt;&gt;Menus!$D$2,$J70&lt;&gt;Menus!$D$3,$J70&lt;&gt;Menus!$D$4,$J70&lt;&gt;Menus!$D$5,$J70&lt;&gt;Menus!$D$6,$J70&lt;&gt;Menus!$D$7,$J70&lt;&gt;Menus!$D$8,$J70&lt;&gt;Menus!$D$9),AND(OR($F70=Menus!$E$10,$F70=Menus!$E$11,$F70=Menus!$E$12,$F70=Menus!$E$13,$F70=Menus!$E$14),AND($J70&lt;&gt;Menus!$D$2,$J70&lt;&gt;Menus!$D$9))),"Oof2nd_NotOK",""))</f>
        <v/>
      </c>
    </row>
    <row r="71" spans="2:22" ht="20.100000000000001" customHeight="1" x14ac:dyDescent="0.25">
      <c r="B71" s="32" t="s">
        <v>12</v>
      </c>
      <c r="D71" s="152" t="str">
        <f>IF($B71=Menus!$K$2,"",IF(LEFT($B71,3)="N/A","N/A",TEXT(IF(RIGHT(LEFT($B71,2),1)=".",LEFT($B71,1),LEFT($B71,2)),"#")&amp;"."&amp;CHOOSE(IF($B71=Menus!$K$2,0,COUNTIF($B$40:$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1" t="s">
        <v>2</v>
      </c>
      <c r="G71" s="74"/>
      <c r="H71" s="9"/>
      <c r="I71" s="73"/>
      <c r="J71" s="9" t="s">
        <v>2</v>
      </c>
      <c r="L71" s="137"/>
      <c r="M71" s="42" t="str">
        <f>IF($P$7="No","",IF(OR($J71=Menus!$D$3,$J71=Menus!$D$4,$J71=Menus!$D$5,$J71=Menus!$D$8),IF($P71=1,"ü","¤"),IF(OR($J71=Menus!$D$6,$J71=Menus!$D$7,$J71=Menus!$D$9),"û","")))</f>
        <v/>
      </c>
      <c r="N71" s="102"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IF(OR($B71=Menus!$K$2,ISERROR(VLOOKUP($R71,$D$13:$J$32,7)))=TRUE,Select1PrincipalNo,IF($F71=Menus!$E$2,SelectaPrincipal,IF(VLOOKUP($R71,$D$13:$J$32,7)=Menus!$D$3,IF(OR($F71=Menus!$E$3,$F71=Menus!$E$4),OK,NOT_OK),IF(VLOOKUP($R71,$D$13:$J$32,7)=Menus!$D$4,IF(OR($F71=Menus!$E$5,$F71=Menus!$E$6,$F71=Menus!$E$7,$F71=Menus!$E$8),OK,NOT_OK),IF(OR(VLOOKUP($R71,$D$13:$J$32,7)=Menus!$D$5,VLOOKUP($R71,$D$13:$J$32,7)=Menus!$D$6),IF(OR($F71=Menus!$E$9,$F71=Menus!$E$10,$F71=Menus!$E$11),OK,NOT_OK),IF(VLOOKUP($R71,$D$13:$J$32,7)=Menus!$D$7,IF(OR($F71=Menus!$E$10,$F71=Menus!$E$11,$F71=Menus!$E$12),OK,NOT_OK),IF(VLOOKUP($R71,$D$13:$J$32,7)=Menus!$D$8,IF(OR($F71=Menus!$E$13,$F71=Menus!$E$14),OK,NOT_OK),IF(VLOOKUP($R71,$D$13:$J$32,7)=Menus!$D$9,NOT_OK,""))))))))&amp;IF(AND($H71="",$F71&lt;&gt;Menus!$C$2,$J71&lt;&gt;Menus!$D$2),NeedName,IF(AND($J71&lt;&gt;Menus!$D$2,$J71&lt;&gt;Menus!$D$9,V71&lt;&gt;"Pof1st_NotOK",V71&lt;&gt;"Oof2nd_NotOK"),Continue,IF(AND($F71&lt;&gt;Menus!$E$2,$J71=Menus!$D$9),Final,"")))))</f>
        <v>Please select a First Level Principal Entity #, as applicable.</v>
      </c>
      <c r="P71" s="118" t="str">
        <f t="shared" si="3"/>
        <v/>
      </c>
      <c r="Q71" s="121"/>
      <c r="R71" s="117" t="str">
        <f t="shared" si="4"/>
        <v/>
      </c>
      <c r="S71" s="117"/>
      <c r="T71" s="117">
        <f t="shared" si="2"/>
        <v>0</v>
      </c>
      <c r="V71" s="117" t="str">
        <f>IF(OR($F71=Menus!$E$2,$F71=Menus!$E$3,$F71=Menus!$E$4,$F71=Menus!$E$5,$F71=Menus!$E$6,$F71=Menus!$E$7,$F71=Menus!$E$8,$F71=Menus!$E$9,$F71=Menus!$E$10,$F71=Menus!$E$11,$F71=Menus!$E$12,$F71=Menus!$E$13,$F71=Menus!$E$14)=FALSE,"Pof1st_NotOK",IF(OR(AND($J71&lt;&gt;Menus!$D$2,$J71&lt;&gt;Menus!$D$3,$J71&lt;&gt;Menus!$D$4,$J71&lt;&gt;Menus!$D$5,$J71&lt;&gt;Menus!$D$6,$J71&lt;&gt;Menus!$D$7,$J71&lt;&gt;Menus!$D$8,$J71&lt;&gt;Menus!$D$9),AND(OR($F71=Menus!$E$10,$F71=Menus!$E$11,$F71=Menus!$E$12,$F71=Menus!$E$13,$F71=Menus!$E$14),AND($J71&lt;&gt;Menus!$D$2,$J71&lt;&gt;Menus!$D$9))),"Oof2nd_NotOK",""))</f>
        <v/>
      </c>
    </row>
    <row r="72" spans="2:22" ht="20.100000000000001" customHeight="1" x14ac:dyDescent="0.25">
      <c r="B72" s="32" t="s">
        <v>12</v>
      </c>
      <c r="D72" s="152" t="str">
        <f>IF($B72=Menus!$K$2,"",IF(LEFT($B72,3)="N/A","N/A",TEXT(IF(RIGHT(LEFT($B72,2),1)=".",LEFT($B72,1),LEFT($B72,2)),"#")&amp;"."&amp;CHOOSE(IF($B72=Menus!$K$2,0,COUNTIF($B$40:$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1" t="s">
        <v>2</v>
      </c>
      <c r="G72" s="74"/>
      <c r="H72" s="9"/>
      <c r="I72" s="73"/>
      <c r="J72" s="9" t="s">
        <v>2</v>
      </c>
      <c r="L72" s="137"/>
      <c r="M72" s="42" t="str">
        <f>IF($P$7="No","",IF(OR($J72=Menus!$D$3,$J72=Menus!$D$4,$J72=Menus!$D$5,$J72=Menus!$D$8),IF($P72=1,"ü","¤"),IF(OR($J72=Menus!$D$6,$J72=Menus!$D$7,$J72=Menus!$D$9),"û","")))</f>
        <v/>
      </c>
      <c r="N72" s="102"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IF(OR($B72=Menus!$K$2,ISERROR(VLOOKUP($R72,$D$13:$J$32,7)))=TRUE,Select1PrincipalNo,IF($F72=Menus!$E$2,SelectaPrincipal,IF(VLOOKUP($R72,$D$13:$J$32,7)=Menus!$D$3,IF(OR($F72=Menus!$E$3,$F72=Menus!$E$4),OK,NOT_OK),IF(VLOOKUP($R72,$D$13:$J$32,7)=Menus!$D$4,IF(OR($F72=Menus!$E$5,$F72=Menus!$E$6,$F72=Menus!$E$7,$F72=Menus!$E$8),OK,NOT_OK),IF(OR(VLOOKUP($R72,$D$13:$J$32,7)=Menus!$D$5,VLOOKUP($R72,$D$13:$J$32,7)=Menus!$D$6),IF(OR($F72=Menus!$E$9,$F72=Menus!$E$10,$F72=Menus!$E$11),OK,NOT_OK),IF(VLOOKUP($R72,$D$13:$J$32,7)=Menus!$D$7,IF(OR($F72=Menus!$E$10,$F72=Menus!$E$11,$F72=Menus!$E$12),OK,NOT_OK),IF(VLOOKUP($R72,$D$13:$J$32,7)=Menus!$D$8,IF(OR($F72=Menus!$E$13,$F72=Menus!$E$14),OK,NOT_OK),IF(VLOOKUP($R72,$D$13:$J$32,7)=Menus!$D$9,NOT_OK,""))))))))&amp;IF(AND($H72="",$F72&lt;&gt;Menus!$C$2,$J72&lt;&gt;Menus!$D$2),NeedName,IF(AND($J72&lt;&gt;Menus!$D$2,$J72&lt;&gt;Menus!$D$9,V72&lt;&gt;"Pof1st_NotOK",V72&lt;&gt;"Oof2nd_NotOK"),Continue,IF(AND($F72&lt;&gt;Menus!$E$2,$J72=Menus!$D$9),Final,"")))))</f>
        <v>Please select a First Level Principal Entity #, as applicable.</v>
      </c>
      <c r="P72" s="118" t="str">
        <f t="shared" si="3"/>
        <v/>
      </c>
      <c r="Q72" s="121"/>
      <c r="R72" s="117" t="str">
        <f t="shared" si="4"/>
        <v/>
      </c>
      <c r="S72" s="117"/>
      <c r="T72" s="117">
        <f t="shared" ref="T72:T99" si="5">IF(OR(N72=NOT_OK,N72=NOT_OK&amp;Continue,N72=NOT_OK&amp;Final,N72=Pof1st_NotOK),1,IF(N72=Oof2nd_NotOK,2,IF(N72=OK&amp;Continue,3,IF(N72=OK&amp;Final,4,0))))</f>
        <v>0</v>
      </c>
      <c r="V72" s="117" t="str">
        <f>IF(OR($F72=Menus!$E$2,$F72=Menus!$E$3,$F72=Menus!$E$4,$F72=Menus!$E$5,$F72=Menus!$E$6,$F72=Menus!$E$7,$F72=Menus!$E$8,$F72=Menus!$E$9,$F72=Menus!$E$10,$F72=Menus!$E$11,$F72=Menus!$E$12,$F72=Menus!$E$13,$F72=Menus!$E$14)=FALSE,"Pof1st_NotOK",IF(OR(AND($J72&lt;&gt;Menus!$D$2,$J72&lt;&gt;Menus!$D$3,$J72&lt;&gt;Menus!$D$4,$J72&lt;&gt;Menus!$D$5,$J72&lt;&gt;Menus!$D$6,$J72&lt;&gt;Menus!$D$7,$J72&lt;&gt;Menus!$D$8,$J72&lt;&gt;Menus!$D$9),AND(OR($F72=Menus!$E$10,$F72=Menus!$E$11,$F72=Menus!$E$12,$F72=Menus!$E$13,$F72=Menus!$E$14),AND($J72&lt;&gt;Menus!$D$2,$J72&lt;&gt;Menus!$D$9))),"Oof2nd_NotOK",""))</f>
        <v/>
      </c>
    </row>
    <row r="73" spans="2:22" ht="20.100000000000001" customHeight="1" x14ac:dyDescent="0.25">
      <c r="B73" s="32" t="s">
        <v>12</v>
      </c>
      <c r="D73" s="152" t="str">
        <f>IF($B73=Menus!$K$2,"",IF(LEFT($B73,3)="N/A","N/A",TEXT(IF(RIGHT(LEFT($B73,2),1)=".",LEFT($B73,1),LEFT($B73,2)),"#")&amp;"."&amp;CHOOSE(IF($B73=Menus!$K$2,0,COUNTIF($B$40:$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1" t="s">
        <v>2</v>
      </c>
      <c r="G73" s="74"/>
      <c r="H73" s="9"/>
      <c r="I73" s="73"/>
      <c r="J73" s="9" t="s">
        <v>2</v>
      </c>
      <c r="L73" s="137"/>
      <c r="M73" s="42" t="str">
        <f>IF($P$7="No","",IF(OR($J73=Menus!$D$3,$J73=Menus!$D$4,$J73=Menus!$D$5,$J73=Menus!$D$8),IF($P73=1,"ü","¤"),IF(OR($J73=Menus!$D$6,$J73=Menus!$D$7,$J73=Menus!$D$9),"û","")))</f>
        <v/>
      </c>
      <c r="N73" s="102"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IF(OR($B73=Menus!$K$2,ISERROR(VLOOKUP($R73,$D$13:$J$32,7)))=TRUE,Select1PrincipalNo,IF($F73=Menus!$E$2,SelectaPrincipal,IF(VLOOKUP($R73,$D$13:$J$32,7)=Menus!$D$3,IF(OR($F73=Menus!$E$3,$F73=Menus!$E$4),OK,NOT_OK),IF(VLOOKUP($R73,$D$13:$J$32,7)=Menus!$D$4,IF(OR($F73=Menus!$E$5,$F73=Menus!$E$6,$F73=Menus!$E$7,$F73=Menus!$E$8),OK,NOT_OK),IF(OR(VLOOKUP($R73,$D$13:$J$32,7)=Menus!$D$5,VLOOKUP($R73,$D$13:$J$32,7)=Menus!$D$6),IF(OR($F73=Menus!$E$9,$F73=Menus!$E$10,$F73=Menus!$E$11),OK,NOT_OK),IF(VLOOKUP($R73,$D$13:$J$32,7)=Menus!$D$7,IF(OR($F73=Menus!$E$10,$F73=Menus!$E$11,$F73=Menus!$E$12),OK,NOT_OK),IF(VLOOKUP($R73,$D$13:$J$32,7)=Menus!$D$8,IF(OR($F73=Menus!$E$13,$F73=Menus!$E$14),OK,NOT_OK),IF(VLOOKUP($R73,$D$13:$J$32,7)=Menus!$D$9,NOT_OK,""))))))))&amp;IF(AND($H73="",$F73&lt;&gt;Menus!$C$2,$J73&lt;&gt;Menus!$D$2),NeedName,IF(AND($J73&lt;&gt;Menus!$D$2,$J73&lt;&gt;Menus!$D$9,V73&lt;&gt;"Pof1st_NotOK",V73&lt;&gt;"Oof2nd_NotOK"),Continue,IF(AND($F73&lt;&gt;Menus!$E$2,$J73=Menus!$D$9),Final,"")))))</f>
        <v>Please select a First Level Principal Entity #, as applicable.</v>
      </c>
      <c r="P73" s="118" t="str">
        <f t="shared" si="3"/>
        <v/>
      </c>
      <c r="Q73" s="121"/>
      <c r="R73" s="117" t="str">
        <f t="shared" si="4"/>
        <v/>
      </c>
      <c r="S73" s="117"/>
      <c r="T73" s="117">
        <f t="shared" si="5"/>
        <v>0</v>
      </c>
      <c r="V73" s="117" t="str">
        <f>IF(OR($F73=Menus!$E$2,$F73=Menus!$E$3,$F73=Menus!$E$4,$F73=Menus!$E$5,$F73=Menus!$E$6,$F73=Menus!$E$7,$F73=Menus!$E$8,$F73=Menus!$E$9,$F73=Menus!$E$10,$F73=Menus!$E$11,$F73=Menus!$E$12,$F73=Menus!$E$13,$F73=Menus!$E$14)=FALSE,"Pof1st_NotOK",IF(OR(AND($J73&lt;&gt;Menus!$D$2,$J73&lt;&gt;Menus!$D$3,$J73&lt;&gt;Menus!$D$4,$J73&lt;&gt;Menus!$D$5,$J73&lt;&gt;Menus!$D$6,$J73&lt;&gt;Menus!$D$7,$J73&lt;&gt;Menus!$D$8,$J73&lt;&gt;Menus!$D$9),AND(OR($F73=Menus!$E$10,$F73=Menus!$E$11,$F73=Menus!$E$12,$F73=Menus!$E$13,$F73=Menus!$E$14),AND($J73&lt;&gt;Menus!$D$2,$J73&lt;&gt;Menus!$D$9))),"Oof2nd_NotOK",""))</f>
        <v/>
      </c>
    </row>
    <row r="74" spans="2:22" ht="20.100000000000001" customHeight="1" x14ac:dyDescent="0.25">
      <c r="B74" s="32" t="s">
        <v>12</v>
      </c>
      <c r="D74" s="152" t="str">
        <f>IF($B74=Menus!$K$2,"",IF(LEFT($B74,3)="N/A","N/A",TEXT(IF(RIGHT(LEFT($B74,2),1)=".",LEFT($B74,1),LEFT($B74,2)),"#")&amp;"."&amp;CHOOSE(IF($B74=Menus!$K$2,0,COUNTIF($B$40:$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1" t="s">
        <v>2</v>
      </c>
      <c r="G74" s="74"/>
      <c r="H74" s="9"/>
      <c r="I74" s="73"/>
      <c r="J74" s="9" t="s">
        <v>2</v>
      </c>
      <c r="L74" s="137"/>
      <c r="M74" s="42" t="str">
        <f>IF($P$7="No","",IF(OR($J74=Menus!$D$3,$J74=Menus!$D$4,$J74=Menus!$D$5,$J74=Menus!$D$8),IF($P74=1,"ü","¤"),IF(OR($J74=Menus!$D$6,$J74=Menus!$D$7,$J74=Menus!$D$9),"û","")))</f>
        <v/>
      </c>
      <c r="N74" s="102"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IF(OR($B74=Menus!$K$2,ISERROR(VLOOKUP($R74,$D$13:$J$32,7)))=TRUE,Select1PrincipalNo,IF($F74=Menus!$E$2,SelectaPrincipal,IF(VLOOKUP($R74,$D$13:$J$32,7)=Menus!$D$3,IF(OR($F74=Menus!$E$3,$F74=Menus!$E$4),OK,NOT_OK),IF(VLOOKUP($R74,$D$13:$J$32,7)=Menus!$D$4,IF(OR($F74=Menus!$E$5,$F74=Menus!$E$6,$F74=Menus!$E$7,$F74=Menus!$E$8),OK,NOT_OK),IF(OR(VLOOKUP($R74,$D$13:$J$32,7)=Menus!$D$5,VLOOKUP($R74,$D$13:$J$32,7)=Menus!$D$6),IF(OR($F74=Menus!$E$9,$F74=Menus!$E$10,$F74=Menus!$E$11),OK,NOT_OK),IF(VLOOKUP($R74,$D$13:$J$32,7)=Menus!$D$7,IF(OR($F74=Menus!$E$10,$F74=Menus!$E$11,$F74=Menus!$E$12),OK,NOT_OK),IF(VLOOKUP($R74,$D$13:$J$32,7)=Menus!$D$8,IF(OR($F74=Menus!$E$13,$F74=Menus!$E$14),OK,NOT_OK),IF(VLOOKUP($R74,$D$13:$J$32,7)=Menus!$D$9,NOT_OK,""))))))))&amp;IF(AND($H74="",$F74&lt;&gt;Menus!$C$2,$J74&lt;&gt;Menus!$D$2),NeedName,IF(AND($J74&lt;&gt;Menus!$D$2,$J74&lt;&gt;Menus!$D$9,V74&lt;&gt;"Pof1st_NotOK",V74&lt;&gt;"Oof2nd_NotOK"),Continue,IF(AND($F74&lt;&gt;Menus!$E$2,$J74=Menus!$D$9),Final,"")))))</f>
        <v>Please select a First Level Principal Entity #, as applicable.</v>
      </c>
      <c r="P74" s="118" t="str">
        <f t="shared" si="3"/>
        <v/>
      </c>
      <c r="Q74" s="121"/>
      <c r="R74" s="117" t="str">
        <f t="shared" si="4"/>
        <v/>
      </c>
      <c r="S74" s="117"/>
      <c r="T74" s="117">
        <f t="shared" si="5"/>
        <v>0</v>
      </c>
      <c r="V74" s="117" t="str">
        <f>IF(OR($F74=Menus!$E$2,$F74=Menus!$E$3,$F74=Menus!$E$4,$F74=Menus!$E$5,$F74=Menus!$E$6,$F74=Menus!$E$7,$F74=Menus!$E$8,$F74=Menus!$E$9,$F74=Menus!$E$10,$F74=Menus!$E$11,$F74=Menus!$E$12,$F74=Menus!$E$13,$F74=Menus!$E$14)=FALSE,"Pof1st_NotOK",IF(OR(AND($J74&lt;&gt;Menus!$D$2,$J74&lt;&gt;Menus!$D$3,$J74&lt;&gt;Menus!$D$4,$J74&lt;&gt;Menus!$D$5,$J74&lt;&gt;Menus!$D$6,$J74&lt;&gt;Menus!$D$7,$J74&lt;&gt;Menus!$D$8,$J74&lt;&gt;Menus!$D$9),AND(OR($F74=Menus!$E$10,$F74=Menus!$E$11,$F74=Menus!$E$12,$F74=Menus!$E$13,$F74=Menus!$E$14),AND($J74&lt;&gt;Menus!$D$2,$J74&lt;&gt;Menus!$D$9))),"Oof2nd_NotOK",""))</f>
        <v/>
      </c>
    </row>
    <row r="75" spans="2:22" ht="20.100000000000001" customHeight="1" x14ac:dyDescent="0.25">
      <c r="B75" s="32" t="s">
        <v>12</v>
      </c>
      <c r="D75" s="152" t="str">
        <f>IF($B75=Menus!$K$2,"",IF(LEFT($B75,3)="N/A","N/A",TEXT(IF(RIGHT(LEFT($B75,2),1)=".",LEFT($B75,1),LEFT($B75,2)),"#")&amp;"."&amp;CHOOSE(IF($B75=Menus!$K$2,0,COUNTIF($B$40:$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1" t="s">
        <v>2</v>
      </c>
      <c r="G75" s="74"/>
      <c r="H75" s="9"/>
      <c r="I75" s="73"/>
      <c r="J75" s="9" t="s">
        <v>2</v>
      </c>
      <c r="L75" s="137"/>
      <c r="M75" s="42" t="str">
        <f>IF($P$7="No","",IF(OR($J75=Menus!$D$3,$J75=Menus!$D$4,$J75=Menus!$D$5,$J75=Menus!$D$8),IF($P75=1,"ü","¤"),IF(OR($J75=Menus!$D$6,$J75=Menus!$D$7,$J75=Menus!$D$9),"û","")))</f>
        <v/>
      </c>
      <c r="N75" s="102"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IF(OR($B75=Menus!$K$2,ISERROR(VLOOKUP($R75,$D$13:$J$32,7)))=TRUE,Select1PrincipalNo,IF($F75=Menus!$E$2,SelectaPrincipal,IF(VLOOKUP($R75,$D$13:$J$32,7)=Menus!$D$3,IF(OR($F75=Menus!$E$3,$F75=Menus!$E$4),OK,NOT_OK),IF(VLOOKUP($R75,$D$13:$J$32,7)=Menus!$D$4,IF(OR($F75=Menus!$E$5,$F75=Menus!$E$6,$F75=Menus!$E$7,$F75=Menus!$E$8),OK,NOT_OK),IF(OR(VLOOKUP($R75,$D$13:$J$32,7)=Menus!$D$5,VLOOKUP($R75,$D$13:$J$32,7)=Menus!$D$6),IF(OR($F75=Menus!$E$9,$F75=Menus!$E$10,$F75=Menus!$E$11),OK,NOT_OK),IF(VLOOKUP($R75,$D$13:$J$32,7)=Menus!$D$7,IF(OR($F75=Menus!$E$10,$F75=Menus!$E$11,$F75=Menus!$E$12),OK,NOT_OK),IF(VLOOKUP($R75,$D$13:$J$32,7)=Menus!$D$8,IF(OR($F75=Menus!$E$13,$F75=Menus!$E$14),OK,NOT_OK),IF(VLOOKUP($R75,$D$13:$J$32,7)=Menus!$D$9,NOT_OK,""))))))))&amp;IF(AND($H75="",$F75&lt;&gt;Menus!$C$2,$J75&lt;&gt;Menus!$D$2),NeedName,IF(AND($J75&lt;&gt;Menus!$D$2,$J75&lt;&gt;Menus!$D$9,V75&lt;&gt;"Pof1st_NotOK",V75&lt;&gt;"Oof2nd_NotOK"),Continue,IF(AND($F75&lt;&gt;Menus!$E$2,$J75=Menus!$D$9),Final,"")))))</f>
        <v>Please select a First Level Principal Entity #, as applicable.</v>
      </c>
      <c r="P75" s="118" t="str">
        <f t="shared" si="3"/>
        <v/>
      </c>
      <c r="Q75" s="121"/>
      <c r="R75" s="117" t="str">
        <f t="shared" si="4"/>
        <v/>
      </c>
      <c r="S75" s="117"/>
      <c r="T75" s="117">
        <f t="shared" si="5"/>
        <v>0</v>
      </c>
      <c r="V75" s="117" t="str">
        <f>IF(OR($F75=Menus!$E$2,$F75=Menus!$E$3,$F75=Menus!$E$4,$F75=Menus!$E$5,$F75=Menus!$E$6,$F75=Menus!$E$7,$F75=Menus!$E$8,$F75=Menus!$E$9,$F75=Menus!$E$10,$F75=Menus!$E$11,$F75=Menus!$E$12,$F75=Menus!$E$13,$F75=Menus!$E$14)=FALSE,"Pof1st_NotOK",IF(OR(AND($J75&lt;&gt;Menus!$D$2,$J75&lt;&gt;Menus!$D$3,$J75&lt;&gt;Menus!$D$4,$J75&lt;&gt;Menus!$D$5,$J75&lt;&gt;Menus!$D$6,$J75&lt;&gt;Menus!$D$7,$J75&lt;&gt;Menus!$D$8,$J75&lt;&gt;Menus!$D$9),AND(OR($F75=Menus!$E$10,$F75=Menus!$E$11,$F75=Menus!$E$12,$F75=Menus!$E$13,$F75=Menus!$E$14),AND($J75&lt;&gt;Menus!$D$2,$J75&lt;&gt;Menus!$D$9))),"Oof2nd_NotOK",""))</f>
        <v/>
      </c>
    </row>
    <row r="76" spans="2:22" ht="20.100000000000001" customHeight="1" x14ac:dyDescent="0.25">
      <c r="B76" s="32" t="s">
        <v>12</v>
      </c>
      <c r="D76" s="152" t="str">
        <f>IF($B76=Menus!$K$2,"",IF(LEFT($B76,3)="N/A","N/A",TEXT(IF(RIGHT(LEFT($B76,2),1)=".",LEFT($B76,1),LEFT($B76,2)),"#")&amp;"."&amp;CHOOSE(IF($B76=Menus!$K$2,0,COUNTIF($B$40:$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1" t="s">
        <v>2</v>
      </c>
      <c r="G76" s="74"/>
      <c r="H76" s="9"/>
      <c r="I76" s="73"/>
      <c r="J76" s="9" t="s">
        <v>2</v>
      </c>
      <c r="L76" s="137"/>
      <c r="M76" s="42" t="str">
        <f>IF($P$7="No","",IF(OR($J76=Menus!$D$3,$J76=Menus!$D$4,$J76=Menus!$D$5,$J76=Menus!$D$8),IF($P76=1,"ü","¤"),IF(OR($J76=Menus!$D$6,$J76=Menus!$D$7,$J76=Menus!$D$9),"û","")))</f>
        <v/>
      </c>
      <c r="N76" s="102"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IF(OR($B76=Menus!$K$2,ISERROR(VLOOKUP($R76,$D$13:$J$32,7)))=TRUE,Select1PrincipalNo,IF($F76=Menus!$E$2,SelectaPrincipal,IF(VLOOKUP($R76,$D$13:$J$32,7)=Menus!$D$3,IF(OR($F76=Menus!$E$3,$F76=Menus!$E$4),OK,NOT_OK),IF(VLOOKUP($R76,$D$13:$J$32,7)=Menus!$D$4,IF(OR($F76=Menus!$E$5,$F76=Menus!$E$6,$F76=Menus!$E$7,$F76=Menus!$E$8),OK,NOT_OK),IF(OR(VLOOKUP($R76,$D$13:$J$32,7)=Menus!$D$5,VLOOKUP($R76,$D$13:$J$32,7)=Menus!$D$6),IF(OR($F76=Menus!$E$9,$F76=Menus!$E$10,$F76=Menus!$E$11),OK,NOT_OK),IF(VLOOKUP($R76,$D$13:$J$32,7)=Menus!$D$7,IF(OR($F76=Menus!$E$10,$F76=Menus!$E$11,$F76=Menus!$E$12),OK,NOT_OK),IF(VLOOKUP($R76,$D$13:$J$32,7)=Menus!$D$8,IF(OR($F76=Menus!$E$13,$F76=Menus!$E$14),OK,NOT_OK),IF(VLOOKUP($R76,$D$13:$J$32,7)=Menus!$D$9,NOT_OK,""))))))))&amp;IF(AND($H76="",$F76&lt;&gt;Menus!$C$2,$J76&lt;&gt;Menus!$D$2),NeedName,IF(AND($J76&lt;&gt;Menus!$D$2,$J76&lt;&gt;Menus!$D$9,V76&lt;&gt;"Pof1st_NotOK",V76&lt;&gt;"Oof2nd_NotOK"),Continue,IF(AND($F76&lt;&gt;Menus!$E$2,$J76=Menus!$D$9),Final,"")))))</f>
        <v>Please select a First Level Principal Entity #, as applicable.</v>
      </c>
      <c r="P76" s="118" t="str">
        <f t="shared" si="3"/>
        <v/>
      </c>
      <c r="Q76" s="121"/>
      <c r="R76" s="117" t="str">
        <f t="shared" si="4"/>
        <v/>
      </c>
      <c r="S76" s="117"/>
      <c r="T76" s="117">
        <f t="shared" si="5"/>
        <v>0</v>
      </c>
      <c r="V76" s="117" t="str">
        <f>IF(OR($F76=Menus!$E$2,$F76=Menus!$E$3,$F76=Menus!$E$4,$F76=Menus!$E$5,$F76=Menus!$E$6,$F76=Menus!$E$7,$F76=Menus!$E$8,$F76=Menus!$E$9,$F76=Menus!$E$10,$F76=Menus!$E$11,$F76=Menus!$E$12,$F76=Menus!$E$13,$F76=Menus!$E$14)=FALSE,"Pof1st_NotOK",IF(OR(AND($J76&lt;&gt;Menus!$D$2,$J76&lt;&gt;Menus!$D$3,$J76&lt;&gt;Menus!$D$4,$J76&lt;&gt;Menus!$D$5,$J76&lt;&gt;Menus!$D$6,$J76&lt;&gt;Menus!$D$7,$J76&lt;&gt;Menus!$D$8,$J76&lt;&gt;Menus!$D$9),AND(OR($F76=Menus!$E$10,$F76=Menus!$E$11,$F76=Menus!$E$12,$F76=Menus!$E$13,$F76=Menus!$E$14),AND($J76&lt;&gt;Menus!$D$2,$J76&lt;&gt;Menus!$D$9))),"Oof2nd_NotOK",""))</f>
        <v/>
      </c>
    </row>
    <row r="77" spans="2:22" ht="20.100000000000001" customHeight="1" x14ac:dyDescent="0.25">
      <c r="B77" s="32" t="s">
        <v>12</v>
      </c>
      <c r="D77" s="152" t="str">
        <f>IF($B77=Menus!$K$2,"",IF(LEFT($B77,3)="N/A","N/A",TEXT(IF(RIGHT(LEFT($B77,2),1)=".",LEFT($B77,1),LEFT($B77,2)),"#")&amp;"."&amp;CHOOSE(IF($B77=Menus!$K$2,0,COUNTIF($B$40:$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1" t="s">
        <v>2</v>
      </c>
      <c r="G77" s="74"/>
      <c r="H77" s="9"/>
      <c r="I77" s="73"/>
      <c r="J77" s="9" t="s">
        <v>2</v>
      </c>
      <c r="L77" s="137"/>
      <c r="M77" s="42" t="str">
        <f>IF($P$7="No","",IF(OR($J77=Menus!$D$3,$J77=Menus!$D$4,$J77=Menus!$D$5,$J77=Menus!$D$8),IF($P77=1,"ü","¤"),IF(OR($J77=Menus!$D$6,$J77=Menus!$D$7,$J77=Menus!$D$9),"û","")))</f>
        <v/>
      </c>
      <c r="N77" s="102"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IF(OR($B77=Menus!$K$2,ISERROR(VLOOKUP($R77,$D$13:$J$32,7)))=TRUE,Select1PrincipalNo,IF($F77=Menus!$E$2,SelectaPrincipal,IF(VLOOKUP($R77,$D$13:$J$32,7)=Menus!$D$3,IF(OR($F77=Menus!$E$3,$F77=Menus!$E$4),OK,NOT_OK),IF(VLOOKUP($R77,$D$13:$J$32,7)=Menus!$D$4,IF(OR($F77=Menus!$E$5,$F77=Menus!$E$6,$F77=Menus!$E$7,$F77=Menus!$E$8),OK,NOT_OK),IF(OR(VLOOKUP($R77,$D$13:$J$32,7)=Menus!$D$5,VLOOKUP($R77,$D$13:$J$32,7)=Menus!$D$6),IF(OR($F77=Menus!$E$9,$F77=Menus!$E$10,$F77=Menus!$E$11),OK,NOT_OK),IF(VLOOKUP($R77,$D$13:$J$32,7)=Menus!$D$7,IF(OR($F77=Menus!$E$10,$F77=Menus!$E$11,$F77=Menus!$E$12),OK,NOT_OK),IF(VLOOKUP($R77,$D$13:$J$32,7)=Menus!$D$8,IF(OR($F77=Menus!$E$13,$F77=Menus!$E$14),OK,NOT_OK),IF(VLOOKUP($R77,$D$13:$J$32,7)=Menus!$D$9,NOT_OK,""))))))))&amp;IF(AND($H77="",$F77&lt;&gt;Menus!$C$2,$J77&lt;&gt;Menus!$D$2),NeedName,IF(AND($J77&lt;&gt;Menus!$D$2,$J77&lt;&gt;Menus!$D$9,V77&lt;&gt;"Pof1st_NotOK",V77&lt;&gt;"Oof2nd_NotOK"),Continue,IF(AND($F77&lt;&gt;Menus!$E$2,$J77=Menus!$D$9),Final,"")))))</f>
        <v>Please select a First Level Principal Entity #, as applicable.</v>
      </c>
      <c r="P77" s="118" t="str">
        <f t="shared" si="3"/>
        <v/>
      </c>
      <c r="Q77" s="121"/>
      <c r="R77" s="117" t="str">
        <f t="shared" si="4"/>
        <v/>
      </c>
      <c r="S77" s="117"/>
      <c r="T77" s="117">
        <f t="shared" si="5"/>
        <v>0</v>
      </c>
      <c r="V77" s="117" t="str">
        <f>IF(OR($F77=Menus!$E$2,$F77=Menus!$E$3,$F77=Menus!$E$4,$F77=Menus!$E$5,$F77=Menus!$E$6,$F77=Menus!$E$7,$F77=Menus!$E$8,$F77=Menus!$E$9,$F77=Menus!$E$10,$F77=Menus!$E$11,$F77=Menus!$E$12,$F77=Menus!$E$13,$F77=Menus!$E$14)=FALSE,"Pof1st_NotOK",IF(OR(AND($J77&lt;&gt;Menus!$D$2,$J77&lt;&gt;Menus!$D$3,$J77&lt;&gt;Menus!$D$4,$J77&lt;&gt;Menus!$D$5,$J77&lt;&gt;Menus!$D$6,$J77&lt;&gt;Menus!$D$7,$J77&lt;&gt;Menus!$D$8,$J77&lt;&gt;Menus!$D$9),AND(OR($F77=Menus!$E$10,$F77=Menus!$E$11,$F77=Menus!$E$12,$F77=Menus!$E$13,$F77=Menus!$E$14),AND($J77&lt;&gt;Menus!$D$2,$J77&lt;&gt;Menus!$D$9))),"Oof2nd_NotOK",""))</f>
        <v/>
      </c>
    </row>
    <row r="78" spans="2:22" ht="20.100000000000001" customHeight="1" x14ac:dyDescent="0.25">
      <c r="B78" s="32" t="s">
        <v>12</v>
      </c>
      <c r="D78" s="152" t="str">
        <f>IF($B78=Menus!$K$2,"",IF(LEFT($B78,3)="N/A","N/A",TEXT(IF(RIGHT(LEFT($B78,2),1)=".",LEFT($B78,1),LEFT($B78,2)),"#")&amp;"."&amp;CHOOSE(IF($B78=Menus!$K$2,0,COUNTIF($B$40:$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1" t="s">
        <v>2</v>
      </c>
      <c r="G78" s="74"/>
      <c r="H78" s="9"/>
      <c r="I78" s="73"/>
      <c r="J78" s="9" t="s">
        <v>2</v>
      </c>
      <c r="L78" s="137"/>
      <c r="M78" s="42" t="str">
        <f>IF($P$7="No","",IF(OR($J78=Menus!$D$3,$J78=Menus!$D$4,$J78=Menus!$D$5,$J78=Menus!$D$8),IF($P78=1,"ü","¤"),IF(OR($J78=Menus!$D$6,$J78=Menus!$D$7,$J78=Menus!$D$9),"û","")))</f>
        <v/>
      </c>
      <c r="N78" s="102"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IF(OR($B78=Menus!$K$2,ISERROR(VLOOKUP($R78,$D$13:$J$32,7)))=TRUE,Select1PrincipalNo,IF($F78=Menus!$E$2,SelectaPrincipal,IF(VLOOKUP($R78,$D$13:$J$32,7)=Menus!$D$3,IF(OR($F78=Menus!$E$3,$F78=Menus!$E$4),OK,NOT_OK),IF(VLOOKUP($R78,$D$13:$J$32,7)=Menus!$D$4,IF(OR($F78=Menus!$E$5,$F78=Menus!$E$6,$F78=Menus!$E$7,$F78=Menus!$E$8),OK,NOT_OK),IF(OR(VLOOKUP($R78,$D$13:$J$32,7)=Menus!$D$5,VLOOKUP($R78,$D$13:$J$32,7)=Menus!$D$6),IF(OR($F78=Menus!$E$9,$F78=Menus!$E$10,$F78=Menus!$E$11),OK,NOT_OK),IF(VLOOKUP($R78,$D$13:$J$32,7)=Menus!$D$7,IF(OR($F78=Menus!$E$10,$F78=Menus!$E$11,$F78=Menus!$E$12),OK,NOT_OK),IF(VLOOKUP($R78,$D$13:$J$32,7)=Menus!$D$8,IF(OR($F78=Menus!$E$13,$F78=Menus!$E$14),OK,NOT_OK),IF(VLOOKUP($R78,$D$13:$J$32,7)=Menus!$D$9,NOT_OK,""))))))))&amp;IF(AND($H78="",$F78&lt;&gt;Menus!$C$2,$J78&lt;&gt;Menus!$D$2),NeedName,IF(AND($J78&lt;&gt;Menus!$D$2,$J78&lt;&gt;Menus!$D$9,V78&lt;&gt;"Pof1st_NotOK",V78&lt;&gt;"Oof2nd_NotOK"),Continue,IF(AND($F78&lt;&gt;Menus!$E$2,$J78=Menus!$D$9),Final,"")))))</f>
        <v>Please select a First Level Principal Entity #, as applicable.</v>
      </c>
      <c r="P78" s="118" t="str">
        <f t="shared" si="3"/>
        <v/>
      </c>
      <c r="Q78" s="121"/>
      <c r="R78" s="117" t="str">
        <f t="shared" si="4"/>
        <v/>
      </c>
      <c r="S78" s="117"/>
      <c r="T78" s="117">
        <f t="shared" si="5"/>
        <v>0</v>
      </c>
      <c r="V78" s="117" t="str">
        <f>IF(OR($F78=Menus!$E$2,$F78=Menus!$E$3,$F78=Menus!$E$4,$F78=Menus!$E$5,$F78=Menus!$E$6,$F78=Menus!$E$7,$F78=Menus!$E$8,$F78=Menus!$E$9,$F78=Menus!$E$10,$F78=Menus!$E$11,$F78=Menus!$E$12,$F78=Menus!$E$13,$F78=Menus!$E$14)=FALSE,"Pof1st_NotOK",IF(OR(AND($J78&lt;&gt;Menus!$D$2,$J78&lt;&gt;Menus!$D$3,$J78&lt;&gt;Menus!$D$4,$J78&lt;&gt;Menus!$D$5,$J78&lt;&gt;Menus!$D$6,$J78&lt;&gt;Menus!$D$7,$J78&lt;&gt;Menus!$D$8,$J78&lt;&gt;Menus!$D$9),AND(OR($F78=Menus!$E$10,$F78=Menus!$E$11,$F78=Menus!$E$12,$F78=Menus!$E$13,$F78=Menus!$E$14),AND($J78&lt;&gt;Menus!$D$2,$J78&lt;&gt;Menus!$D$9))),"Oof2nd_NotOK",""))</f>
        <v/>
      </c>
    </row>
    <row r="79" spans="2:22" ht="20.100000000000001" customHeight="1" x14ac:dyDescent="0.25">
      <c r="B79" s="32" t="s">
        <v>12</v>
      </c>
      <c r="D79" s="152" t="str">
        <f>IF($B79=Menus!$K$2,"",IF(LEFT($B79,3)="N/A","N/A",TEXT(IF(RIGHT(LEFT($B79,2),1)=".",LEFT($B79,1),LEFT($B79,2)),"#")&amp;"."&amp;CHOOSE(IF($B79=Menus!$K$2,0,COUNTIF($B$40:$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1" t="s">
        <v>2</v>
      </c>
      <c r="G79" s="74"/>
      <c r="H79" s="9"/>
      <c r="I79" s="73"/>
      <c r="J79" s="9" t="s">
        <v>2</v>
      </c>
      <c r="L79" s="137"/>
      <c r="M79" s="42" t="str">
        <f>IF($P$7="No","",IF(OR($J79=Menus!$D$3,$J79=Menus!$D$4,$J79=Menus!$D$5,$J79=Menus!$D$8),IF($P79=1,"ü","¤"),IF(OR($J79=Menus!$D$6,$J79=Menus!$D$7,$J79=Menus!$D$9),"û","")))</f>
        <v/>
      </c>
      <c r="N79" s="102"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IF(OR($B79=Menus!$K$2,ISERROR(VLOOKUP($R79,$D$13:$J$32,7)))=TRUE,Select1PrincipalNo,IF($F79=Menus!$E$2,SelectaPrincipal,IF(VLOOKUP($R79,$D$13:$J$32,7)=Menus!$D$3,IF(OR($F79=Menus!$E$3,$F79=Menus!$E$4),OK,NOT_OK),IF(VLOOKUP($R79,$D$13:$J$32,7)=Menus!$D$4,IF(OR($F79=Menus!$E$5,$F79=Menus!$E$6,$F79=Menus!$E$7,$F79=Menus!$E$8),OK,NOT_OK),IF(OR(VLOOKUP($R79,$D$13:$J$32,7)=Menus!$D$5,VLOOKUP($R79,$D$13:$J$32,7)=Menus!$D$6),IF(OR($F79=Menus!$E$9,$F79=Menus!$E$10,$F79=Menus!$E$11),OK,NOT_OK),IF(VLOOKUP($R79,$D$13:$J$32,7)=Menus!$D$7,IF(OR($F79=Menus!$E$10,$F79=Menus!$E$11,$F79=Menus!$E$12),OK,NOT_OK),IF(VLOOKUP($R79,$D$13:$J$32,7)=Menus!$D$8,IF(OR($F79=Menus!$E$13,$F79=Menus!$E$14),OK,NOT_OK),IF(VLOOKUP($R79,$D$13:$J$32,7)=Menus!$D$9,NOT_OK,""))))))))&amp;IF(AND($H79="",$F79&lt;&gt;Menus!$C$2,$J79&lt;&gt;Menus!$D$2),NeedName,IF(AND($J79&lt;&gt;Menus!$D$2,$J79&lt;&gt;Menus!$D$9,V79&lt;&gt;"Pof1st_NotOK",V79&lt;&gt;"Oof2nd_NotOK"),Continue,IF(AND($F79&lt;&gt;Menus!$E$2,$J79=Menus!$D$9),Final,"")))))</f>
        <v>Please select a First Level Principal Entity #, as applicable.</v>
      </c>
      <c r="P79" s="118" t="str">
        <f t="shared" si="3"/>
        <v/>
      </c>
      <c r="Q79" s="121"/>
      <c r="R79" s="117" t="str">
        <f t="shared" si="4"/>
        <v/>
      </c>
      <c r="S79" s="117"/>
      <c r="T79" s="117">
        <f t="shared" si="5"/>
        <v>0</v>
      </c>
      <c r="V79" s="117" t="str">
        <f>IF(OR($F79=Menus!$E$2,$F79=Menus!$E$3,$F79=Menus!$E$4,$F79=Menus!$E$5,$F79=Menus!$E$6,$F79=Menus!$E$7,$F79=Menus!$E$8,$F79=Menus!$E$9,$F79=Menus!$E$10,$F79=Menus!$E$11,$F79=Menus!$E$12,$F79=Menus!$E$13,$F79=Menus!$E$14)=FALSE,"Pof1st_NotOK",IF(OR(AND($J79&lt;&gt;Menus!$D$2,$J79&lt;&gt;Menus!$D$3,$J79&lt;&gt;Menus!$D$4,$J79&lt;&gt;Menus!$D$5,$J79&lt;&gt;Menus!$D$6,$J79&lt;&gt;Menus!$D$7,$J79&lt;&gt;Menus!$D$8,$J79&lt;&gt;Menus!$D$9),AND(OR($F79=Menus!$E$10,$F79=Menus!$E$11,$F79=Menus!$E$12,$F79=Menus!$E$13,$F79=Menus!$E$14),AND($J79&lt;&gt;Menus!$D$2,$J79&lt;&gt;Menus!$D$9))),"Oof2nd_NotOK",""))</f>
        <v/>
      </c>
    </row>
    <row r="80" spans="2:22" ht="20.100000000000001" customHeight="1" x14ac:dyDescent="0.25">
      <c r="B80" s="32" t="s">
        <v>12</v>
      </c>
      <c r="D80" s="152" t="str">
        <f>IF($B80=Menus!$K$2,"",IF(LEFT($B80,3)="N/A","N/A",TEXT(IF(RIGHT(LEFT($B80,2),1)=".",LEFT($B80,1),LEFT($B80,2)),"#")&amp;"."&amp;CHOOSE(IF($B80=Menus!$K$2,0,COUNTIF($B$40:$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1" t="s">
        <v>2</v>
      </c>
      <c r="G80" s="74"/>
      <c r="H80" s="9"/>
      <c r="I80" s="73"/>
      <c r="J80" s="9" t="s">
        <v>2</v>
      </c>
      <c r="L80" s="137"/>
      <c r="M80" s="42" t="str">
        <f>IF($P$7="No","",IF(OR($J80=Menus!$D$3,$J80=Menus!$D$4,$J80=Menus!$D$5,$J80=Menus!$D$8),IF($P80=1,"ü","¤"),IF(OR($J80=Menus!$D$6,$J80=Menus!$D$7,$J80=Menus!$D$9),"û","")))</f>
        <v/>
      </c>
      <c r="N80" s="102"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IF(OR($B80=Menus!$K$2,ISERROR(VLOOKUP($R80,$D$13:$J$32,7)))=TRUE,Select1PrincipalNo,IF($F80=Menus!$E$2,SelectaPrincipal,IF(VLOOKUP($R80,$D$13:$J$32,7)=Menus!$D$3,IF(OR($F80=Menus!$E$3,$F80=Menus!$E$4),OK,NOT_OK),IF(VLOOKUP($R80,$D$13:$J$32,7)=Menus!$D$4,IF(OR($F80=Menus!$E$5,$F80=Menus!$E$6,$F80=Menus!$E$7,$F80=Menus!$E$8),OK,NOT_OK),IF(OR(VLOOKUP($R80,$D$13:$J$32,7)=Menus!$D$5,VLOOKUP($R80,$D$13:$J$32,7)=Menus!$D$6),IF(OR($F80=Menus!$E$9,$F80=Menus!$E$10,$F80=Menus!$E$11),OK,NOT_OK),IF(VLOOKUP($R80,$D$13:$J$32,7)=Menus!$D$7,IF(OR($F80=Menus!$E$10,$F80=Menus!$E$11,$F80=Menus!$E$12),OK,NOT_OK),IF(VLOOKUP($R80,$D$13:$J$32,7)=Menus!$D$8,IF(OR($F80=Menus!$E$13,$F80=Menus!$E$14),OK,NOT_OK),IF(VLOOKUP($R80,$D$13:$J$32,7)=Menus!$D$9,NOT_OK,""))))))))&amp;IF(AND($H80="",$F80&lt;&gt;Menus!$C$2,$J80&lt;&gt;Menus!$D$2),NeedName,IF(AND($J80&lt;&gt;Menus!$D$2,$J80&lt;&gt;Menus!$D$9,V80&lt;&gt;"Pof1st_NotOK",V80&lt;&gt;"Oof2nd_NotOK"),Continue,IF(AND($F80&lt;&gt;Menus!$E$2,$J80=Menus!$D$9),Final,"")))))</f>
        <v>Please select a First Level Principal Entity #, as applicable.</v>
      </c>
      <c r="P80" s="118" t="str">
        <f t="shared" si="3"/>
        <v/>
      </c>
      <c r="Q80" s="121"/>
      <c r="R80" s="117" t="str">
        <f t="shared" si="4"/>
        <v/>
      </c>
      <c r="S80" s="117"/>
      <c r="T80" s="117">
        <f t="shared" si="5"/>
        <v>0</v>
      </c>
      <c r="V80" s="117" t="str">
        <f>IF(OR($F80=Menus!$E$2,$F80=Menus!$E$3,$F80=Menus!$E$4,$F80=Menus!$E$5,$F80=Menus!$E$6,$F80=Menus!$E$7,$F80=Menus!$E$8,$F80=Menus!$E$9,$F80=Menus!$E$10,$F80=Menus!$E$11,$F80=Menus!$E$12,$F80=Menus!$E$13,$F80=Menus!$E$14)=FALSE,"Pof1st_NotOK",IF(OR(AND($J80&lt;&gt;Menus!$D$2,$J80&lt;&gt;Menus!$D$3,$J80&lt;&gt;Menus!$D$4,$J80&lt;&gt;Menus!$D$5,$J80&lt;&gt;Menus!$D$6,$J80&lt;&gt;Menus!$D$7,$J80&lt;&gt;Menus!$D$8,$J80&lt;&gt;Menus!$D$9),AND(OR($F80=Menus!$E$10,$F80=Menus!$E$11,$F80=Menus!$E$12,$F80=Menus!$E$13,$F80=Menus!$E$14),AND($J80&lt;&gt;Menus!$D$2,$J80&lt;&gt;Menus!$D$9))),"Oof2nd_NotOK",""))</f>
        <v/>
      </c>
    </row>
    <row r="81" spans="2:22" ht="20.100000000000001" customHeight="1" x14ac:dyDescent="0.25">
      <c r="B81" s="32" t="s">
        <v>12</v>
      </c>
      <c r="D81" s="152" t="str">
        <f>IF($B81=Menus!$K$2,"",IF(LEFT($B81,3)="N/A","N/A",TEXT(IF(RIGHT(LEFT($B81,2),1)=".",LEFT($B81,1),LEFT($B81,2)),"#")&amp;"."&amp;CHOOSE(IF($B81=Menus!$K$2,0,COUNTIF($B$40:$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1" t="s">
        <v>2</v>
      </c>
      <c r="G81" s="74"/>
      <c r="H81" s="9"/>
      <c r="I81" s="73"/>
      <c r="J81" s="9" t="s">
        <v>2</v>
      </c>
      <c r="L81" s="137"/>
      <c r="M81" s="42" t="str">
        <f>IF($P$7="No","",IF(OR($J81=Menus!$D$3,$J81=Menus!$D$4,$J81=Menus!$D$5,$J81=Menus!$D$8),IF($P81=1,"ü","¤"),IF(OR($J81=Menus!$D$6,$J81=Menus!$D$7,$J81=Menus!$D$9),"û","")))</f>
        <v/>
      </c>
      <c r="N81" s="102"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IF(OR($B81=Menus!$K$2,ISERROR(VLOOKUP($R81,$D$13:$J$32,7)))=TRUE,Select1PrincipalNo,IF($F81=Menus!$E$2,SelectaPrincipal,IF(VLOOKUP($R81,$D$13:$J$32,7)=Menus!$D$3,IF(OR($F81=Menus!$E$3,$F81=Menus!$E$4),OK,NOT_OK),IF(VLOOKUP($R81,$D$13:$J$32,7)=Menus!$D$4,IF(OR($F81=Menus!$E$5,$F81=Menus!$E$6,$F81=Menus!$E$7,$F81=Menus!$E$8),OK,NOT_OK),IF(OR(VLOOKUP($R81,$D$13:$J$32,7)=Menus!$D$5,VLOOKUP($R81,$D$13:$J$32,7)=Menus!$D$6),IF(OR($F81=Menus!$E$9,$F81=Menus!$E$10,$F81=Menus!$E$11),OK,NOT_OK),IF(VLOOKUP($R81,$D$13:$J$32,7)=Menus!$D$7,IF(OR($F81=Menus!$E$10,$F81=Menus!$E$11,$F81=Menus!$E$12),OK,NOT_OK),IF(VLOOKUP($R81,$D$13:$J$32,7)=Menus!$D$8,IF(OR($F81=Menus!$E$13,$F81=Menus!$E$14),OK,NOT_OK),IF(VLOOKUP($R81,$D$13:$J$32,7)=Menus!$D$9,NOT_OK,""))))))))&amp;IF(AND($H81="",$F81&lt;&gt;Menus!$C$2,$J81&lt;&gt;Menus!$D$2),NeedName,IF(AND($J81&lt;&gt;Menus!$D$2,$J81&lt;&gt;Menus!$D$9,V81&lt;&gt;"Pof1st_NotOK",V81&lt;&gt;"Oof2nd_NotOK"),Continue,IF(AND($F81&lt;&gt;Menus!$E$2,$J81=Menus!$D$9),Final,"")))))</f>
        <v>Please select a First Level Principal Entity #, as applicable.</v>
      </c>
      <c r="P81" s="118" t="str">
        <f t="shared" si="3"/>
        <v/>
      </c>
      <c r="Q81" s="121"/>
      <c r="R81" s="117" t="str">
        <f t="shared" si="4"/>
        <v/>
      </c>
      <c r="S81" s="117"/>
      <c r="T81" s="117">
        <f t="shared" si="5"/>
        <v>0</v>
      </c>
      <c r="V81" s="117" t="str">
        <f>IF(OR($F81=Menus!$E$2,$F81=Menus!$E$3,$F81=Menus!$E$4,$F81=Menus!$E$5,$F81=Menus!$E$6,$F81=Menus!$E$7,$F81=Menus!$E$8,$F81=Menus!$E$9,$F81=Menus!$E$10,$F81=Menus!$E$11,$F81=Menus!$E$12,$F81=Menus!$E$13,$F81=Menus!$E$14)=FALSE,"Pof1st_NotOK",IF(OR(AND($J81&lt;&gt;Menus!$D$2,$J81&lt;&gt;Menus!$D$3,$J81&lt;&gt;Menus!$D$4,$J81&lt;&gt;Menus!$D$5,$J81&lt;&gt;Menus!$D$6,$J81&lt;&gt;Menus!$D$7,$J81&lt;&gt;Menus!$D$8,$J81&lt;&gt;Menus!$D$9),AND(OR($F81=Menus!$E$10,$F81=Menus!$E$11,$F81=Menus!$E$12,$F81=Menus!$E$13,$F81=Menus!$E$14),AND($J81&lt;&gt;Menus!$D$2,$J81&lt;&gt;Menus!$D$9))),"Oof2nd_NotOK",""))</f>
        <v/>
      </c>
    </row>
    <row r="82" spans="2:22" ht="20.100000000000001" customHeight="1" x14ac:dyDescent="0.25">
      <c r="B82" s="32" t="s">
        <v>12</v>
      </c>
      <c r="D82" s="152" t="str">
        <f>IF($B82=Menus!$K$2,"",IF(LEFT($B82,3)="N/A","N/A",TEXT(IF(RIGHT(LEFT($B82,2),1)=".",LEFT($B82,1),LEFT($B82,2)),"#")&amp;"."&amp;CHOOSE(IF($B82=Menus!$K$2,0,COUNTIF($B$40:$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1" t="s">
        <v>2</v>
      </c>
      <c r="G82" s="74"/>
      <c r="H82" s="9"/>
      <c r="I82" s="73"/>
      <c r="J82" s="9" t="s">
        <v>2</v>
      </c>
      <c r="L82" s="137"/>
      <c r="M82" s="42" t="str">
        <f>IF($P$7="No","",IF(OR($J82=Menus!$D$3,$J82=Menus!$D$4,$J82=Menus!$D$5,$J82=Menus!$D$8),IF($P82=1,"ü","¤"),IF(OR($J82=Menus!$D$6,$J82=Menus!$D$7,$J82=Menus!$D$9),"û","")))</f>
        <v/>
      </c>
      <c r="N82" s="102"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IF(OR($B82=Menus!$K$2,ISERROR(VLOOKUP($R82,$D$13:$J$32,7)))=TRUE,Select1PrincipalNo,IF($F82=Menus!$E$2,SelectaPrincipal,IF(VLOOKUP($R82,$D$13:$J$32,7)=Menus!$D$3,IF(OR($F82=Menus!$E$3,$F82=Menus!$E$4),OK,NOT_OK),IF(VLOOKUP($R82,$D$13:$J$32,7)=Menus!$D$4,IF(OR($F82=Menus!$E$5,$F82=Menus!$E$6,$F82=Menus!$E$7,$F82=Menus!$E$8),OK,NOT_OK),IF(OR(VLOOKUP($R82,$D$13:$J$32,7)=Menus!$D$5,VLOOKUP($R82,$D$13:$J$32,7)=Menus!$D$6),IF(OR($F82=Menus!$E$9,$F82=Menus!$E$10,$F82=Menus!$E$11),OK,NOT_OK),IF(VLOOKUP($R82,$D$13:$J$32,7)=Menus!$D$7,IF(OR($F82=Menus!$E$10,$F82=Menus!$E$11,$F82=Menus!$E$12),OK,NOT_OK),IF(VLOOKUP($R82,$D$13:$J$32,7)=Menus!$D$8,IF(OR($F82=Menus!$E$13,$F82=Menus!$E$14),OK,NOT_OK),IF(VLOOKUP($R82,$D$13:$J$32,7)=Menus!$D$9,NOT_OK,""))))))))&amp;IF(AND($H82="",$F82&lt;&gt;Menus!$C$2,$J82&lt;&gt;Menus!$D$2),NeedName,IF(AND($J82&lt;&gt;Menus!$D$2,$J82&lt;&gt;Menus!$D$9,V82&lt;&gt;"Pof1st_NotOK",V82&lt;&gt;"Oof2nd_NotOK"),Continue,IF(AND($F82&lt;&gt;Menus!$E$2,$J82=Menus!$D$9),Final,"")))))</f>
        <v>Please select a First Level Principal Entity #, as applicable.</v>
      </c>
      <c r="P82" s="118" t="str">
        <f t="shared" si="3"/>
        <v/>
      </c>
      <c r="Q82" s="121"/>
      <c r="R82" s="117" t="str">
        <f t="shared" si="4"/>
        <v/>
      </c>
      <c r="S82" s="117"/>
      <c r="T82" s="117">
        <f t="shared" si="5"/>
        <v>0</v>
      </c>
      <c r="V82" s="117" t="str">
        <f>IF(OR($F82=Menus!$E$2,$F82=Menus!$E$3,$F82=Menus!$E$4,$F82=Menus!$E$5,$F82=Menus!$E$6,$F82=Menus!$E$7,$F82=Menus!$E$8,$F82=Menus!$E$9,$F82=Menus!$E$10,$F82=Menus!$E$11,$F82=Menus!$E$12,$F82=Menus!$E$13,$F82=Menus!$E$14)=FALSE,"Pof1st_NotOK",IF(OR(AND($J82&lt;&gt;Menus!$D$2,$J82&lt;&gt;Menus!$D$3,$J82&lt;&gt;Menus!$D$4,$J82&lt;&gt;Menus!$D$5,$J82&lt;&gt;Menus!$D$6,$J82&lt;&gt;Menus!$D$7,$J82&lt;&gt;Menus!$D$8,$J82&lt;&gt;Menus!$D$9),AND(OR($F82=Menus!$E$10,$F82=Menus!$E$11,$F82=Menus!$E$12,$F82=Menus!$E$13,$F82=Menus!$E$14),AND($J82&lt;&gt;Menus!$D$2,$J82&lt;&gt;Menus!$D$9))),"Oof2nd_NotOK",""))</f>
        <v/>
      </c>
    </row>
    <row r="83" spans="2:22" ht="20.100000000000001" customHeight="1" x14ac:dyDescent="0.25">
      <c r="B83" s="32" t="s">
        <v>12</v>
      </c>
      <c r="D83" s="152" t="str">
        <f>IF($B83=Menus!$K$2,"",IF(LEFT($B83,3)="N/A","N/A",TEXT(IF(RIGHT(LEFT($B83,2),1)=".",LEFT($B83,1),LEFT($B83,2)),"#")&amp;"."&amp;CHOOSE(IF($B83=Menus!$K$2,0,COUNTIF($B$40:$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1" t="s">
        <v>2</v>
      </c>
      <c r="G83" s="74"/>
      <c r="H83" s="9"/>
      <c r="I83" s="73"/>
      <c r="J83" s="9" t="s">
        <v>2</v>
      </c>
      <c r="L83" s="137"/>
      <c r="M83" s="42" t="str">
        <f>IF($P$7="No","",IF(OR($J83=Menus!$D$3,$J83=Menus!$D$4,$J83=Menus!$D$5,$J83=Menus!$D$8),IF($P83=1,"ü","¤"),IF(OR($J83=Menus!$D$6,$J83=Menus!$D$7,$J83=Menus!$D$9),"û","")))</f>
        <v/>
      </c>
      <c r="N83" s="102"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IF(OR($B83=Menus!$K$2,ISERROR(VLOOKUP($R83,$D$13:$J$32,7)))=TRUE,Select1PrincipalNo,IF($F83=Menus!$E$2,SelectaPrincipal,IF(VLOOKUP($R83,$D$13:$J$32,7)=Menus!$D$3,IF(OR($F83=Menus!$E$3,$F83=Menus!$E$4),OK,NOT_OK),IF(VLOOKUP($R83,$D$13:$J$32,7)=Menus!$D$4,IF(OR($F83=Menus!$E$5,$F83=Menus!$E$6,$F83=Menus!$E$7,$F83=Menus!$E$8),OK,NOT_OK),IF(OR(VLOOKUP($R83,$D$13:$J$32,7)=Menus!$D$5,VLOOKUP($R83,$D$13:$J$32,7)=Menus!$D$6),IF(OR($F83=Menus!$E$9,$F83=Menus!$E$10,$F83=Menus!$E$11),OK,NOT_OK),IF(VLOOKUP($R83,$D$13:$J$32,7)=Menus!$D$7,IF(OR($F83=Menus!$E$10,$F83=Menus!$E$11,$F83=Menus!$E$12),OK,NOT_OK),IF(VLOOKUP($R83,$D$13:$J$32,7)=Menus!$D$8,IF(OR($F83=Menus!$E$13,$F83=Menus!$E$14),OK,NOT_OK),IF(VLOOKUP($R83,$D$13:$J$32,7)=Menus!$D$9,NOT_OK,""))))))))&amp;IF(AND($H83="",$F83&lt;&gt;Menus!$C$2,$J83&lt;&gt;Menus!$D$2),NeedName,IF(AND($J83&lt;&gt;Menus!$D$2,$J83&lt;&gt;Menus!$D$9,V83&lt;&gt;"Pof1st_NotOK",V83&lt;&gt;"Oof2nd_NotOK"),Continue,IF(AND($F83&lt;&gt;Menus!$E$2,$J83=Menus!$D$9),Final,"")))))</f>
        <v>Please select a First Level Principal Entity #, as applicable.</v>
      </c>
      <c r="P83" s="118" t="str">
        <f t="shared" si="3"/>
        <v/>
      </c>
      <c r="Q83" s="121"/>
      <c r="R83" s="117" t="str">
        <f t="shared" si="4"/>
        <v/>
      </c>
      <c r="S83" s="117"/>
      <c r="T83" s="117">
        <f t="shared" si="5"/>
        <v>0</v>
      </c>
      <c r="V83" s="117" t="str">
        <f>IF(OR($F83=Menus!$E$2,$F83=Menus!$E$3,$F83=Menus!$E$4,$F83=Menus!$E$5,$F83=Menus!$E$6,$F83=Menus!$E$7,$F83=Menus!$E$8,$F83=Menus!$E$9,$F83=Menus!$E$10,$F83=Menus!$E$11,$F83=Menus!$E$12,$F83=Menus!$E$13,$F83=Menus!$E$14)=FALSE,"Pof1st_NotOK",IF(OR(AND($J83&lt;&gt;Menus!$D$2,$J83&lt;&gt;Menus!$D$3,$J83&lt;&gt;Menus!$D$4,$J83&lt;&gt;Menus!$D$5,$J83&lt;&gt;Menus!$D$6,$J83&lt;&gt;Menus!$D$7,$J83&lt;&gt;Menus!$D$8,$J83&lt;&gt;Menus!$D$9),AND(OR($F83=Menus!$E$10,$F83=Menus!$E$11,$F83=Menus!$E$12,$F83=Menus!$E$13,$F83=Menus!$E$14),AND($J83&lt;&gt;Menus!$D$2,$J83&lt;&gt;Menus!$D$9))),"Oof2nd_NotOK",""))</f>
        <v/>
      </c>
    </row>
    <row r="84" spans="2:22" ht="20.100000000000001" customHeight="1" x14ac:dyDescent="0.25">
      <c r="B84" s="32" t="s">
        <v>12</v>
      </c>
      <c r="D84" s="152" t="str">
        <f>IF($B84=Menus!$K$2,"",IF(LEFT($B84,3)="N/A","N/A",TEXT(IF(RIGHT(LEFT($B84,2),1)=".",LEFT($B84,1),LEFT($B84,2)),"#")&amp;"."&amp;CHOOSE(IF($B84=Menus!$K$2,0,COUNTIF($B$40:$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1" t="s">
        <v>2</v>
      </c>
      <c r="G84" s="74"/>
      <c r="H84" s="9"/>
      <c r="I84" s="73"/>
      <c r="J84" s="9" t="s">
        <v>2</v>
      </c>
      <c r="L84" s="137"/>
      <c r="M84" s="42" t="str">
        <f>IF($P$7="No","",IF(OR($J84=Menus!$D$3,$J84=Menus!$D$4,$J84=Menus!$D$5,$J84=Menus!$D$8),IF($P84=1,"ü","¤"),IF(OR($J84=Menus!$D$6,$J84=Menus!$D$7,$J84=Menus!$D$9),"û","")))</f>
        <v/>
      </c>
      <c r="N84" s="102"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IF(OR($B84=Menus!$K$2,ISERROR(VLOOKUP($R84,$D$13:$J$32,7)))=TRUE,Select1PrincipalNo,IF($F84=Menus!$E$2,SelectaPrincipal,IF(VLOOKUP($R84,$D$13:$J$32,7)=Menus!$D$3,IF(OR($F84=Menus!$E$3,$F84=Menus!$E$4),OK,NOT_OK),IF(VLOOKUP($R84,$D$13:$J$32,7)=Menus!$D$4,IF(OR($F84=Menus!$E$5,$F84=Menus!$E$6,$F84=Menus!$E$7,$F84=Menus!$E$8),OK,NOT_OK),IF(OR(VLOOKUP($R84,$D$13:$J$32,7)=Menus!$D$5,VLOOKUP($R84,$D$13:$J$32,7)=Menus!$D$6),IF(OR($F84=Menus!$E$9,$F84=Menus!$E$10,$F84=Menus!$E$11),OK,NOT_OK),IF(VLOOKUP($R84,$D$13:$J$32,7)=Menus!$D$7,IF(OR($F84=Menus!$E$10,$F84=Menus!$E$11,$F84=Menus!$E$12),OK,NOT_OK),IF(VLOOKUP($R84,$D$13:$J$32,7)=Menus!$D$8,IF(OR($F84=Menus!$E$13,$F84=Menus!$E$14),OK,NOT_OK),IF(VLOOKUP($R84,$D$13:$J$32,7)=Menus!$D$9,NOT_OK,""))))))))&amp;IF(AND($H84="",$F84&lt;&gt;Menus!$C$2,$J84&lt;&gt;Menus!$D$2),NeedName,IF(AND($J84&lt;&gt;Menus!$D$2,$J84&lt;&gt;Menus!$D$9,V84&lt;&gt;"Pof1st_NotOK",V84&lt;&gt;"Oof2nd_NotOK"),Continue,IF(AND($F84&lt;&gt;Menus!$E$2,$J84=Menus!$D$9),Final,"")))))</f>
        <v>Please select a First Level Principal Entity #, as applicable.</v>
      </c>
      <c r="P84" s="118" t="str">
        <f t="shared" si="3"/>
        <v/>
      </c>
      <c r="Q84" s="121"/>
      <c r="R84" s="117" t="str">
        <f t="shared" si="4"/>
        <v/>
      </c>
      <c r="S84" s="117"/>
      <c r="T84" s="117">
        <f t="shared" si="5"/>
        <v>0</v>
      </c>
      <c r="V84" s="117" t="str">
        <f>IF(OR($F84=Menus!$E$2,$F84=Menus!$E$3,$F84=Menus!$E$4,$F84=Menus!$E$5,$F84=Menus!$E$6,$F84=Menus!$E$7,$F84=Menus!$E$8,$F84=Menus!$E$9,$F84=Menus!$E$10,$F84=Menus!$E$11,$F84=Menus!$E$12,$F84=Menus!$E$13,$F84=Menus!$E$14)=FALSE,"Pof1st_NotOK",IF(OR(AND($J84&lt;&gt;Menus!$D$2,$J84&lt;&gt;Menus!$D$3,$J84&lt;&gt;Menus!$D$4,$J84&lt;&gt;Menus!$D$5,$J84&lt;&gt;Menus!$D$6,$J84&lt;&gt;Menus!$D$7,$J84&lt;&gt;Menus!$D$8,$J84&lt;&gt;Menus!$D$9),AND(OR($F84=Menus!$E$10,$F84=Menus!$E$11,$F84=Menus!$E$12,$F84=Menus!$E$13,$F84=Menus!$E$14),AND($J84&lt;&gt;Menus!$D$2,$J84&lt;&gt;Menus!$D$9))),"Oof2nd_NotOK",""))</f>
        <v/>
      </c>
    </row>
    <row r="85" spans="2:22" ht="20.100000000000001" customHeight="1" x14ac:dyDescent="0.25">
      <c r="B85" s="32" t="s">
        <v>12</v>
      </c>
      <c r="D85" s="152" t="str">
        <f>IF($B85=Menus!$K$2,"",IF(LEFT($B85,3)="N/A","N/A",TEXT(IF(RIGHT(LEFT($B85,2),1)=".",LEFT($B85,1),LEFT($B85,2)),"#")&amp;"."&amp;CHOOSE(IF($B85=Menus!$K$2,0,COUNTIF($B$40:$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1" t="s">
        <v>2</v>
      </c>
      <c r="G85" s="74"/>
      <c r="H85" s="9"/>
      <c r="I85" s="73"/>
      <c r="J85" s="9" t="s">
        <v>2</v>
      </c>
      <c r="L85" s="137"/>
      <c r="M85" s="42" t="str">
        <f>IF($P$7="No","",IF(OR($J85=Menus!$D$3,$J85=Menus!$D$4,$J85=Menus!$D$5,$J85=Menus!$D$8),IF($P85=1,"ü","¤"),IF(OR($J85=Menus!$D$6,$J85=Menus!$D$7,$J85=Menus!$D$9),"û","")))</f>
        <v/>
      </c>
      <c r="N85" s="102"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IF(OR($B85=Menus!$K$2,ISERROR(VLOOKUP($R85,$D$13:$J$32,7)))=TRUE,Select1PrincipalNo,IF($F85=Menus!$E$2,SelectaPrincipal,IF(VLOOKUP($R85,$D$13:$J$32,7)=Menus!$D$3,IF(OR($F85=Menus!$E$3,$F85=Menus!$E$4),OK,NOT_OK),IF(VLOOKUP($R85,$D$13:$J$32,7)=Menus!$D$4,IF(OR($F85=Menus!$E$5,$F85=Menus!$E$6,$F85=Menus!$E$7,$F85=Menus!$E$8),OK,NOT_OK),IF(OR(VLOOKUP($R85,$D$13:$J$32,7)=Menus!$D$5,VLOOKUP($R85,$D$13:$J$32,7)=Menus!$D$6),IF(OR($F85=Menus!$E$9,$F85=Menus!$E$10,$F85=Menus!$E$11),OK,NOT_OK),IF(VLOOKUP($R85,$D$13:$J$32,7)=Menus!$D$7,IF(OR($F85=Menus!$E$10,$F85=Menus!$E$11,$F85=Menus!$E$12),OK,NOT_OK),IF(VLOOKUP($R85,$D$13:$J$32,7)=Menus!$D$8,IF(OR($F85=Menus!$E$13,$F85=Menus!$E$14),OK,NOT_OK),IF(VLOOKUP($R85,$D$13:$J$32,7)=Menus!$D$9,NOT_OK,""))))))))&amp;IF(AND($H85="",$F85&lt;&gt;Menus!$C$2,$J85&lt;&gt;Menus!$D$2),NeedName,IF(AND($J85&lt;&gt;Menus!$D$2,$J85&lt;&gt;Menus!$D$9,V85&lt;&gt;"Pof1st_NotOK",V85&lt;&gt;"Oof2nd_NotOK"),Continue,IF(AND($F85&lt;&gt;Menus!$E$2,$J85=Menus!$D$9),Final,"")))))</f>
        <v>Please select a First Level Principal Entity #, as applicable.</v>
      </c>
      <c r="P85" s="118" t="str">
        <f t="shared" si="3"/>
        <v/>
      </c>
      <c r="Q85" s="121"/>
      <c r="R85" s="117" t="str">
        <f t="shared" si="4"/>
        <v/>
      </c>
      <c r="S85" s="117"/>
      <c r="T85" s="117">
        <f t="shared" si="5"/>
        <v>0</v>
      </c>
      <c r="V85" s="117" t="str">
        <f>IF(OR($F85=Menus!$E$2,$F85=Menus!$E$3,$F85=Menus!$E$4,$F85=Menus!$E$5,$F85=Menus!$E$6,$F85=Menus!$E$7,$F85=Menus!$E$8,$F85=Menus!$E$9,$F85=Menus!$E$10,$F85=Menus!$E$11,$F85=Menus!$E$12,$F85=Menus!$E$13,$F85=Menus!$E$14)=FALSE,"Pof1st_NotOK",IF(OR(AND($J85&lt;&gt;Menus!$D$2,$J85&lt;&gt;Menus!$D$3,$J85&lt;&gt;Menus!$D$4,$J85&lt;&gt;Menus!$D$5,$J85&lt;&gt;Menus!$D$6,$J85&lt;&gt;Menus!$D$7,$J85&lt;&gt;Menus!$D$8,$J85&lt;&gt;Menus!$D$9),AND(OR($F85=Menus!$E$10,$F85=Menus!$E$11,$F85=Menus!$E$12,$F85=Menus!$E$13,$F85=Menus!$E$14),AND($J85&lt;&gt;Menus!$D$2,$J85&lt;&gt;Menus!$D$9))),"Oof2nd_NotOK",""))</f>
        <v/>
      </c>
    </row>
    <row r="86" spans="2:22" ht="20.100000000000001" customHeight="1" x14ac:dyDescent="0.25">
      <c r="B86" s="32" t="s">
        <v>12</v>
      </c>
      <c r="D86" s="152" t="str">
        <f>IF($B86=Menus!$K$2,"",IF(LEFT($B86,3)="N/A","N/A",TEXT(IF(RIGHT(LEFT($B86,2),1)=".",LEFT($B86,1),LEFT($B86,2)),"#")&amp;"."&amp;CHOOSE(IF($B86=Menus!$K$2,0,COUNTIF($B$40:$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1" t="s">
        <v>2</v>
      </c>
      <c r="G86" s="74"/>
      <c r="H86" s="9"/>
      <c r="I86" s="73"/>
      <c r="J86" s="9" t="s">
        <v>2</v>
      </c>
      <c r="L86" s="137"/>
      <c r="M86" s="42" t="str">
        <f>IF($P$7="No","",IF(OR($J86=Menus!$D$3,$J86=Menus!$D$4,$J86=Menus!$D$5,$J86=Menus!$D$8),IF($P86=1,"ü","¤"),IF(OR($J86=Menus!$D$6,$J86=Menus!$D$7,$J86=Menus!$D$9),"û","")))</f>
        <v/>
      </c>
      <c r="N86" s="102"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IF(OR($B86=Menus!$K$2,ISERROR(VLOOKUP($R86,$D$13:$J$32,7)))=TRUE,Select1PrincipalNo,IF($F86=Menus!$E$2,SelectaPrincipal,IF(VLOOKUP($R86,$D$13:$J$32,7)=Menus!$D$3,IF(OR($F86=Menus!$E$3,$F86=Menus!$E$4),OK,NOT_OK),IF(VLOOKUP($R86,$D$13:$J$32,7)=Menus!$D$4,IF(OR($F86=Menus!$E$5,$F86=Menus!$E$6,$F86=Menus!$E$7,$F86=Menus!$E$8),OK,NOT_OK),IF(OR(VLOOKUP($R86,$D$13:$J$32,7)=Menus!$D$5,VLOOKUP($R86,$D$13:$J$32,7)=Menus!$D$6),IF(OR($F86=Menus!$E$9,$F86=Menus!$E$10,$F86=Menus!$E$11),OK,NOT_OK),IF(VLOOKUP($R86,$D$13:$J$32,7)=Menus!$D$7,IF(OR($F86=Menus!$E$10,$F86=Menus!$E$11,$F86=Menus!$E$12),OK,NOT_OK),IF(VLOOKUP($R86,$D$13:$J$32,7)=Menus!$D$8,IF(OR($F86=Menus!$E$13,$F86=Menus!$E$14),OK,NOT_OK),IF(VLOOKUP($R86,$D$13:$J$32,7)=Menus!$D$9,NOT_OK,""))))))))&amp;IF(AND($H86="",$F86&lt;&gt;Menus!$C$2,$J86&lt;&gt;Menus!$D$2),NeedName,IF(AND($J86&lt;&gt;Menus!$D$2,$J86&lt;&gt;Menus!$D$9,V86&lt;&gt;"Pof1st_NotOK",V86&lt;&gt;"Oof2nd_NotOK"),Continue,IF(AND($F86&lt;&gt;Menus!$E$2,$J86=Menus!$D$9),Final,"")))))</f>
        <v>Please select a First Level Principal Entity #, as applicable.</v>
      </c>
      <c r="P86" s="118" t="str">
        <f t="shared" si="3"/>
        <v/>
      </c>
      <c r="Q86" s="121"/>
      <c r="R86" s="117" t="str">
        <f t="shared" si="4"/>
        <v/>
      </c>
      <c r="S86" s="117"/>
      <c r="T86" s="117">
        <f t="shared" si="5"/>
        <v>0</v>
      </c>
      <c r="V86" s="117" t="str">
        <f>IF(OR($F86=Menus!$E$2,$F86=Menus!$E$3,$F86=Menus!$E$4,$F86=Menus!$E$5,$F86=Menus!$E$6,$F86=Menus!$E$7,$F86=Menus!$E$8,$F86=Menus!$E$9,$F86=Menus!$E$10,$F86=Menus!$E$11,$F86=Menus!$E$12,$F86=Menus!$E$13,$F86=Menus!$E$14)=FALSE,"Pof1st_NotOK",IF(OR(AND($J86&lt;&gt;Menus!$D$2,$J86&lt;&gt;Menus!$D$3,$J86&lt;&gt;Menus!$D$4,$J86&lt;&gt;Menus!$D$5,$J86&lt;&gt;Menus!$D$6,$J86&lt;&gt;Menus!$D$7,$J86&lt;&gt;Menus!$D$8,$J86&lt;&gt;Menus!$D$9),AND(OR($F86=Menus!$E$10,$F86=Menus!$E$11,$F86=Menus!$E$12,$F86=Menus!$E$13,$F86=Menus!$E$14),AND($J86&lt;&gt;Menus!$D$2,$J86&lt;&gt;Menus!$D$9))),"Oof2nd_NotOK",""))</f>
        <v/>
      </c>
    </row>
    <row r="87" spans="2:22" ht="20.100000000000001" customHeight="1" x14ac:dyDescent="0.25">
      <c r="B87" s="32" t="s">
        <v>12</v>
      </c>
      <c r="D87" s="152" t="str">
        <f>IF($B87=Menus!$K$2,"",IF(LEFT($B87,3)="N/A","N/A",TEXT(IF(RIGHT(LEFT($B87,2),1)=".",LEFT($B87,1),LEFT($B87,2)),"#")&amp;"."&amp;CHOOSE(IF($B87=Menus!$K$2,0,COUNTIF($B$40:$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1" t="s">
        <v>2</v>
      </c>
      <c r="G87" s="74"/>
      <c r="H87" s="9"/>
      <c r="I87" s="73"/>
      <c r="J87" s="9" t="s">
        <v>2</v>
      </c>
      <c r="L87" s="137"/>
      <c r="M87" s="42" t="str">
        <f>IF($P$7="No","",IF(OR($J87=Menus!$D$3,$J87=Menus!$D$4,$J87=Menus!$D$5,$J87=Menus!$D$8),IF($P87=1,"ü","¤"),IF(OR($J87=Menus!$D$6,$J87=Menus!$D$7,$J87=Menus!$D$9),"û","")))</f>
        <v/>
      </c>
      <c r="N87" s="102"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IF(OR($B87=Menus!$K$2,ISERROR(VLOOKUP($R87,$D$13:$J$32,7)))=TRUE,Select1PrincipalNo,IF($F87=Menus!$E$2,SelectaPrincipal,IF(VLOOKUP($R87,$D$13:$J$32,7)=Menus!$D$3,IF(OR($F87=Menus!$E$3,$F87=Menus!$E$4),OK,NOT_OK),IF(VLOOKUP($R87,$D$13:$J$32,7)=Menus!$D$4,IF(OR($F87=Menus!$E$5,$F87=Menus!$E$6,$F87=Menus!$E$7,$F87=Menus!$E$8),OK,NOT_OK),IF(OR(VLOOKUP($R87,$D$13:$J$32,7)=Menus!$D$5,VLOOKUP($R87,$D$13:$J$32,7)=Menus!$D$6),IF(OR($F87=Menus!$E$9,$F87=Menus!$E$10,$F87=Menus!$E$11),OK,NOT_OK),IF(VLOOKUP($R87,$D$13:$J$32,7)=Menus!$D$7,IF(OR($F87=Menus!$E$10,$F87=Menus!$E$11,$F87=Menus!$E$12),OK,NOT_OK),IF(VLOOKUP($R87,$D$13:$J$32,7)=Menus!$D$8,IF(OR($F87=Menus!$E$13,$F87=Menus!$E$14),OK,NOT_OK),IF(VLOOKUP($R87,$D$13:$J$32,7)=Menus!$D$9,NOT_OK,""))))))))&amp;IF(AND($H87="",$F87&lt;&gt;Menus!$C$2,$J87&lt;&gt;Menus!$D$2),NeedName,IF(AND($J87&lt;&gt;Menus!$D$2,$J87&lt;&gt;Menus!$D$9,V87&lt;&gt;"Pof1st_NotOK",V87&lt;&gt;"Oof2nd_NotOK"),Continue,IF(AND($F87&lt;&gt;Menus!$E$2,$J87=Menus!$D$9),Final,"")))))</f>
        <v>Please select a First Level Principal Entity #, as applicable.</v>
      </c>
      <c r="P87" s="118" t="str">
        <f t="shared" si="3"/>
        <v/>
      </c>
      <c r="Q87" s="121"/>
      <c r="R87" s="117" t="str">
        <f t="shared" si="4"/>
        <v/>
      </c>
      <c r="S87" s="117"/>
      <c r="T87" s="117">
        <f t="shared" si="5"/>
        <v>0</v>
      </c>
      <c r="V87" s="117" t="str">
        <f>IF(OR($F87=Menus!$E$2,$F87=Menus!$E$3,$F87=Menus!$E$4,$F87=Menus!$E$5,$F87=Menus!$E$6,$F87=Menus!$E$7,$F87=Menus!$E$8,$F87=Menus!$E$9,$F87=Menus!$E$10,$F87=Menus!$E$11,$F87=Menus!$E$12,$F87=Menus!$E$13,$F87=Menus!$E$14)=FALSE,"Pof1st_NotOK",IF(OR(AND($J87&lt;&gt;Menus!$D$2,$J87&lt;&gt;Menus!$D$3,$J87&lt;&gt;Menus!$D$4,$J87&lt;&gt;Menus!$D$5,$J87&lt;&gt;Menus!$D$6,$J87&lt;&gt;Menus!$D$7,$J87&lt;&gt;Menus!$D$8,$J87&lt;&gt;Menus!$D$9),AND(OR($F87=Menus!$E$10,$F87=Menus!$E$11,$F87=Menus!$E$12,$F87=Menus!$E$13,$F87=Menus!$E$14),AND($J87&lt;&gt;Menus!$D$2,$J87&lt;&gt;Menus!$D$9))),"Oof2nd_NotOK",""))</f>
        <v/>
      </c>
    </row>
    <row r="88" spans="2:22" ht="20.100000000000001" customHeight="1" x14ac:dyDescent="0.25">
      <c r="B88" s="32" t="s">
        <v>12</v>
      </c>
      <c r="D88" s="152" t="str">
        <f>IF($B88=Menus!$K$2,"",IF(LEFT($B88,3)="N/A","N/A",TEXT(IF(RIGHT(LEFT($B88,2),1)=".",LEFT($B88,1),LEFT($B88,2)),"#")&amp;"."&amp;CHOOSE(IF($B88=Menus!$K$2,0,COUNTIF($B$40:$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1" t="s">
        <v>2</v>
      </c>
      <c r="G88" s="74"/>
      <c r="H88" s="9"/>
      <c r="I88" s="73"/>
      <c r="J88" s="9" t="s">
        <v>2</v>
      </c>
      <c r="L88" s="137"/>
      <c r="M88" s="42" t="str">
        <f>IF($P$7="No","",IF(OR($J88=Menus!$D$3,$J88=Menus!$D$4,$J88=Menus!$D$5,$J88=Menus!$D$8),IF($P88=1,"ü","¤"),IF(OR($J88=Menus!$D$6,$J88=Menus!$D$7,$J88=Menus!$D$9),"û","")))</f>
        <v/>
      </c>
      <c r="N88" s="102"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IF(OR($B88=Menus!$K$2,ISERROR(VLOOKUP($R88,$D$13:$J$32,7)))=TRUE,Select1PrincipalNo,IF($F88=Menus!$E$2,SelectaPrincipal,IF(VLOOKUP($R88,$D$13:$J$32,7)=Menus!$D$3,IF(OR($F88=Menus!$E$3,$F88=Menus!$E$4),OK,NOT_OK),IF(VLOOKUP($R88,$D$13:$J$32,7)=Menus!$D$4,IF(OR($F88=Menus!$E$5,$F88=Menus!$E$6,$F88=Menus!$E$7,$F88=Menus!$E$8),OK,NOT_OK),IF(OR(VLOOKUP($R88,$D$13:$J$32,7)=Menus!$D$5,VLOOKUP($R88,$D$13:$J$32,7)=Menus!$D$6),IF(OR($F88=Menus!$E$9,$F88=Menus!$E$10,$F88=Menus!$E$11),OK,NOT_OK),IF(VLOOKUP($R88,$D$13:$J$32,7)=Menus!$D$7,IF(OR($F88=Menus!$E$10,$F88=Menus!$E$11,$F88=Menus!$E$12),OK,NOT_OK),IF(VLOOKUP($R88,$D$13:$J$32,7)=Menus!$D$8,IF(OR($F88=Menus!$E$13,$F88=Menus!$E$14),OK,NOT_OK),IF(VLOOKUP($R88,$D$13:$J$32,7)=Menus!$D$9,NOT_OK,""))))))))&amp;IF(AND($H88="",$F88&lt;&gt;Menus!$C$2,$J88&lt;&gt;Menus!$D$2),NeedName,IF(AND($J88&lt;&gt;Menus!$D$2,$J88&lt;&gt;Menus!$D$9,V88&lt;&gt;"Pof1st_NotOK",V88&lt;&gt;"Oof2nd_NotOK"),Continue,IF(AND($F88&lt;&gt;Menus!$E$2,$J88=Menus!$D$9),Final,"")))))</f>
        <v>Please select a First Level Principal Entity #, as applicable.</v>
      </c>
      <c r="P88" s="118" t="str">
        <f t="shared" si="3"/>
        <v/>
      </c>
      <c r="Q88" s="121"/>
      <c r="R88" s="117" t="str">
        <f t="shared" si="4"/>
        <v/>
      </c>
      <c r="S88" s="117"/>
      <c r="T88" s="117">
        <f t="shared" si="5"/>
        <v>0</v>
      </c>
      <c r="V88" s="117" t="str">
        <f>IF(OR($F88=Menus!$E$2,$F88=Menus!$E$3,$F88=Menus!$E$4,$F88=Menus!$E$5,$F88=Menus!$E$6,$F88=Menus!$E$7,$F88=Menus!$E$8,$F88=Menus!$E$9,$F88=Menus!$E$10,$F88=Menus!$E$11,$F88=Menus!$E$12,$F88=Menus!$E$13,$F88=Menus!$E$14)=FALSE,"Pof1st_NotOK",IF(OR(AND($J88&lt;&gt;Menus!$D$2,$J88&lt;&gt;Menus!$D$3,$J88&lt;&gt;Menus!$D$4,$J88&lt;&gt;Menus!$D$5,$J88&lt;&gt;Menus!$D$6,$J88&lt;&gt;Menus!$D$7,$J88&lt;&gt;Menus!$D$8,$J88&lt;&gt;Menus!$D$9),AND(OR($F88=Menus!$E$10,$F88=Menus!$E$11,$F88=Menus!$E$12,$F88=Menus!$E$13,$F88=Menus!$E$14),AND($J88&lt;&gt;Menus!$D$2,$J88&lt;&gt;Menus!$D$9))),"Oof2nd_NotOK",""))</f>
        <v/>
      </c>
    </row>
    <row r="89" spans="2:22" ht="20.100000000000001" customHeight="1" x14ac:dyDescent="0.25">
      <c r="B89" s="32" t="s">
        <v>12</v>
      </c>
      <c r="D89" s="152" t="str">
        <f>IF($B89=Menus!$K$2,"",IF(LEFT($B89,3)="N/A","N/A",TEXT(IF(RIGHT(LEFT($B89,2),1)=".",LEFT($B89,1),LEFT($B89,2)),"#")&amp;"."&amp;CHOOSE(IF($B89=Menus!$K$2,0,COUNTIF($B$40:$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1" t="s">
        <v>2</v>
      </c>
      <c r="G89" s="74"/>
      <c r="H89" s="9"/>
      <c r="I89" s="73"/>
      <c r="J89" s="9" t="s">
        <v>2</v>
      </c>
      <c r="L89" s="137"/>
      <c r="M89" s="42" t="str">
        <f>IF($P$7="No","",IF(OR($J89=Menus!$D$3,$J89=Menus!$D$4,$J89=Menus!$D$5,$J89=Menus!$D$8),IF($P89=1,"ü","¤"),IF(OR($J89=Menus!$D$6,$J89=Menus!$D$7,$J89=Menus!$D$9),"û","")))</f>
        <v/>
      </c>
      <c r="N89" s="102"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IF(OR($B89=Menus!$K$2,ISERROR(VLOOKUP($R89,$D$13:$J$32,7)))=TRUE,Select1PrincipalNo,IF($F89=Menus!$E$2,SelectaPrincipal,IF(VLOOKUP($R89,$D$13:$J$32,7)=Menus!$D$3,IF(OR($F89=Menus!$E$3,$F89=Menus!$E$4),OK,NOT_OK),IF(VLOOKUP($R89,$D$13:$J$32,7)=Menus!$D$4,IF(OR($F89=Menus!$E$5,$F89=Menus!$E$6,$F89=Menus!$E$7,$F89=Menus!$E$8),OK,NOT_OK),IF(OR(VLOOKUP($R89,$D$13:$J$32,7)=Menus!$D$5,VLOOKUP($R89,$D$13:$J$32,7)=Menus!$D$6),IF(OR($F89=Menus!$E$9,$F89=Menus!$E$10,$F89=Menus!$E$11),OK,NOT_OK),IF(VLOOKUP($R89,$D$13:$J$32,7)=Menus!$D$7,IF(OR($F89=Menus!$E$10,$F89=Menus!$E$11,$F89=Menus!$E$12),OK,NOT_OK),IF(VLOOKUP($R89,$D$13:$J$32,7)=Menus!$D$8,IF(OR($F89=Menus!$E$13,$F89=Menus!$E$14),OK,NOT_OK),IF(VLOOKUP($R89,$D$13:$J$32,7)=Menus!$D$9,NOT_OK,""))))))))&amp;IF(AND($H89="",$F89&lt;&gt;Menus!$C$2,$J89&lt;&gt;Menus!$D$2),NeedName,IF(AND($J89&lt;&gt;Menus!$D$2,$J89&lt;&gt;Menus!$D$9,V89&lt;&gt;"Pof1st_NotOK",V89&lt;&gt;"Oof2nd_NotOK"),Continue,IF(AND($F89&lt;&gt;Menus!$E$2,$J89=Menus!$D$9),Final,"")))))</f>
        <v>Please select a First Level Principal Entity #, as applicable.</v>
      </c>
      <c r="P89" s="118" t="str">
        <f t="shared" si="3"/>
        <v/>
      </c>
      <c r="Q89" s="121"/>
      <c r="R89" s="117" t="str">
        <f t="shared" si="4"/>
        <v/>
      </c>
      <c r="S89" s="117"/>
      <c r="T89" s="117">
        <f t="shared" si="5"/>
        <v>0</v>
      </c>
      <c r="V89" s="117" t="str">
        <f>IF(OR($F89=Menus!$E$2,$F89=Menus!$E$3,$F89=Menus!$E$4,$F89=Menus!$E$5,$F89=Menus!$E$6,$F89=Menus!$E$7,$F89=Menus!$E$8,$F89=Menus!$E$9,$F89=Menus!$E$10,$F89=Menus!$E$11,$F89=Menus!$E$12,$F89=Menus!$E$13,$F89=Menus!$E$14)=FALSE,"Pof1st_NotOK",IF(OR(AND($J89&lt;&gt;Menus!$D$2,$J89&lt;&gt;Menus!$D$3,$J89&lt;&gt;Menus!$D$4,$J89&lt;&gt;Menus!$D$5,$J89&lt;&gt;Menus!$D$6,$J89&lt;&gt;Menus!$D$7,$J89&lt;&gt;Menus!$D$8,$J89&lt;&gt;Menus!$D$9),AND(OR($F89=Menus!$E$10,$F89=Menus!$E$11,$F89=Menus!$E$12,$F89=Menus!$E$13,$F89=Menus!$E$14),AND($J89&lt;&gt;Menus!$D$2,$J89&lt;&gt;Menus!$D$9))),"Oof2nd_NotOK",""))</f>
        <v/>
      </c>
    </row>
    <row r="90" spans="2:22" ht="20.100000000000001" customHeight="1" x14ac:dyDescent="0.25">
      <c r="B90" s="123" t="s">
        <v>12</v>
      </c>
      <c r="D90" s="152" t="str">
        <f>IF($B90=Menus!$K$2,"",IF(LEFT($B90,3)="N/A","N/A",TEXT(IF(RIGHT(LEFT($B90,2),1)=".",LEFT($B90,1),LEFT($B90,2)),"#")&amp;"."&amp;CHOOSE(IF($B90=Menus!$K$2,0,COUNTIF($B$40:$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1" t="s">
        <v>2</v>
      </c>
      <c r="G90" s="74"/>
      <c r="H90" s="9"/>
      <c r="I90" s="73"/>
      <c r="J90" s="9" t="s">
        <v>2</v>
      </c>
      <c r="L90" s="137"/>
      <c r="M90" s="42" t="str">
        <f>IF($P$7="No","",IF(OR($J90=Menus!$D$3,$J90=Menus!$D$4,$J90=Menus!$D$5,$J90=Menus!$D$8),IF($P90=1,"ü","¤"),IF(OR($J90=Menus!$D$6,$J90=Menus!$D$7,$J90=Menus!$D$9),"û","")))</f>
        <v/>
      </c>
      <c r="N90" s="102"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IF(OR($B90=Menus!$K$2,ISERROR(VLOOKUP($R90,$D$13:$J$32,7)))=TRUE,Select1PrincipalNo,IF($F90=Menus!$E$2,SelectaPrincipal,IF(VLOOKUP($R90,$D$13:$J$32,7)=Menus!$D$3,IF(OR($F90=Menus!$E$3,$F90=Menus!$E$4),OK,NOT_OK),IF(VLOOKUP($R90,$D$13:$J$32,7)=Menus!$D$4,IF(OR($F90=Menus!$E$5,$F90=Menus!$E$6,$F90=Menus!$E$7,$F90=Menus!$E$8),OK,NOT_OK),IF(OR(VLOOKUP($R90,$D$13:$J$32,7)=Menus!$D$5,VLOOKUP($R90,$D$13:$J$32,7)=Menus!$D$6),IF(OR($F90=Menus!$E$9,$F90=Menus!$E$10,$F90=Menus!$E$11),OK,NOT_OK),IF(VLOOKUP($R90,$D$13:$J$32,7)=Menus!$D$7,IF(OR($F90=Menus!$E$10,$F90=Menus!$E$11,$F90=Menus!$E$12),OK,NOT_OK),IF(VLOOKUP($R90,$D$13:$J$32,7)=Menus!$D$8,IF(OR($F90=Menus!$E$13,$F90=Menus!$E$14),OK,NOT_OK),IF(VLOOKUP($R90,$D$13:$J$32,7)=Menus!$D$9,NOT_OK,""))))))))&amp;IF(AND($H90="",$F90&lt;&gt;Menus!$C$2,$J90&lt;&gt;Menus!$D$2),NeedName,IF(AND($J90&lt;&gt;Menus!$D$2,$J90&lt;&gt;Menus!$D$9,V90&lt;&gt;"Pof1st_NotOK",V90&lt;&gt;"Oof2nd_NotOK"),Continue,IF(AND($F90&lt;&gt;Menus!$E$2,$J90=Menus!$D$9),Final,"")))))</f>
        <v>Please select a First Level Principal Entity #, as applicable.</v>
      </c>
      <c r="P90" s="118" t="str">
        <f t="shared" si="3"/>
        <v/>
      </c>
      <c r="Q90" s="121"/>
      <c r="R90" s="117" t="str">
        <f t="shared" si="4"/>
        <v/>
      </c>
      <c r="S90" s="117"/>
      <c r="T90" s="117">
        <f t="shared" si="5"/>
        <v>0</v>
      </c>
      <c r="V90" s="117" t="str">
        <f>IF(OR($F90=Menus!$E$2,$F90=Menus!$E$3,$F90=Menus!$E$4,$F90=Menus!$E$5,$F90=Menus!$E$6,$F90=Menus!$E$7,$F90=Menus!$E$8,$F90=Menus!$E$9,$F90=Menus!$E$10,$F90=Menus!$E$11,$F90=Menus!$E$12,$F90=Menus!$E$13,$F90=Menus!$E$14)=FALSE,"Pof1st_NotOK",IF(OR(AND($J90&lt;&gt;Menus!$D$2,$J90&lt;&gt;Menus!$D$3,$J90&lt;&gt;Menus!$D$4,$J90&lt;&gt;Menus!$D$5,$J90&lt;&gt;Menus!$D$6,$J90&lt;&gt;Menus!$D$7,$J90&lt;&gt;Menus!$D$8,$J90&lt;&gt;Menus!$D$9),AND(OR($F90=Menus!$E$10,$F90=Menus!$E$11,$F90=Menus!$E$12,$F90=Menus!$E$13,$F90=Menus!$E$14),AND($J90&lt;&gt;Menus!$D$2,$J90&lt;&gt;Menus!$D$9))),"Oof2nd_NotOK",""))</f>
        <v/>
      </c>
    </row>
    <row r="91" spans="2:22" ht="20.100000000000001" customHeight="1" x14ac:dyDescent="0.25">
      <c r="B91" s="123" t="s">
        <v>12</v>
      </c>
      <c r="D91" s="152" t="str">
        <f>IF($B91=Menus!$K$2,"",IF(LEFT($B91,3)="N/A","N/A",TEXT(IF(RIGHT(LEFT($B91,2),1)=".",LEFT($B91,1),LEFT($B91,2)),"#")&amp;"."&amp;CHOOSE(IF($B91=Menus!$K$2,0,COUNTIF($B$40:$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1" t="s">
        <v>2</v>
      </c>
      <c r="G91" s="74"/>
      <c r="H91" s="9"/>
      <c r="I91" s="73"/>
      <c r="J91" s="9" t="s">
        <v>2</v>
      </c>
      <c r="L91" s="137"/>
      <c r="M91" s="42" t="str">
        <f>IF($P$7="No","",IF(OR($J91=Menus!$D$3,$J91=Menus!$D$4,$J91=Menus!$D$5,$J91=Menus!$D$8),IF($P91=1,"ü","¤"),IF(OR($J91=Menus!$D$6,$J91=Menus!$D$7,$J91=Menus!$D$9),"û","")))</f>
        <v/>
      </c>
      <c r="N91" s="102"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IF(OR($B91=Menus!$K$2,ISERROR(VLOOKUP($R91,$D$13:$J$32,7)))=TRUE,Select1PrincipalNo,IF($F91=Menus!$E$2,SelectaPrincipal,IF(VLOOKUP($R91,$D$13:$J$32,7)=Menus!$D$3,IF(OR($F91=Menus!$E$3,$F91=Menus!$E$4),OK,NOT_OK),IF(VLOOKUP($R91,$D$13:$J$32,7)=Menus!$D$4,IF(OR($F91=Menus!$E$5,$F91=Menus!$E$6,$F91=Menus!$E$7,$F91=Menus!$E$8),OK,NOT_OK),IF(OR(VLOOKUP($R91,$D$13:$J$32,7)=Menus!$D$5,VLOOKUP($R91,$D$13:$J$32,7)=Menus!$D$6),IF(OR($F91=Menus!$E$9,$F91=Menus!$E$10,$F91=Menus!$E$11),OK,NOT_OK),IF(VLOOKUP($R91,$D$13:$J$32,7)=Menus!$D$7,IF(OR($F91=Menus!$E$10,$F91=Menus!$E$11,$F91=Menus!$E$12),OK,NOT_OK),IF(VLOOKUP($R91,$D$13:$J$32,7)=Menus!$D$8,IF(OR($F91=Menus!$E$13,$F91=Menus!$E$14),OK,NOT_OK),IF(VLOOKUP($R91,$D$13:$J$32,7)=Menus!$D$9,NOT_OK,""))))))))&amp;IF(AND($H91="",$F91&lt;&gt;Menus!$C$2,$J91&lt;&gt;Menus!$D$2),NeedName,IF(AND($J91&lt;&gt;Menus!$D$2,$J91&lt;&gt;Menus!$D$9,V91&lt;&gt;"Pof1st_NotOK",V91&lt;&gt;"Oof2nd_NotOK"),Continue,IF(AND($F91&lt;&gt;Menus!$E$2,$J91=Menus!$D$9),Final,"")))))</f>
        <v>Please select a First Level Principal Entity #, as applicable.</v>
      </c>
      <c r="P91" s="118" t="str">
        <f t="shared" si="3"/>
        <v/>
      </c>
      <c r="Q91" s="121"/>
      <c r="R91" s="117" t="str">
        <f t="shared" si="4"/>
        <v/>
      </c>
      <c r="S91" s="117"/>
      <c r="T91" s="117">
        <f t="shared" si="5"/>
        <v>0</v>
      </c>
      <c r="V91" s="117" t="str">
        <f>IF(OR($F91=Menus!$E$2,$F91=Menus!$E$3,$F91=Menus!$E$4,$F91=Menus!$E$5,$F91=Menus!$E$6,$F91=Menus!$E$7,$F91=Menus!$E$8,$F91=Menus!$E$9,$F91=Menus!$E$10,$F91=Menus!$E$11,$F91=Menus!$E$12,$F91=Menus!$E$13,$F91=Menus!$E$14)=FALSE,"Pof1st_NotOK",IF(OR(AND($J91&lt;&gt;Menus!$D$2,$J91&lt;&gt;Menus!$D$3,$J91&lt;&gt;Menus!$D$4,$J91&lt;&gt;Menus!$D$5,$J91&lt;&gt;Menus!$D$6,$J91&lt;&gt;Menus!$D$7,$J91&lt;&gt;Menus!$D$8,$J91&lt;&gt;Menus!$D$9),AND(OR($F91=Menus!$E$10,$F91=Menus!$E$11,$F91=Menus!$E$12,$F91=Menus!$E$13,$F91=Menus!$E$14),AND($J91&lt;&gt;Menus!$D$2,$J91&lt;&gt;Menus!$D$9))),"Oof2nd_NotOK",""))</f>
        <v/>
      </c>
    </row>
    <row r="92" spans="2:22" ht="20.100000000000001" customHeight="1" x14ac:dyDescent="0.25">
      <c r="B92" s="123" t="s">
        <v>12</v>
      </c>
      <c r="D92" s="152" t="str">
        <f>IF($B92=Menus!$K$2,"",IF(LEFT($B92,3)="N/A","N/A",TEXT(IF(RIGHT(LEFT($B92,2),1)=".",LEFT($B92,1),LEFT($B92,2)),"#")&amp;"."&amp;CHOOSE(IF($B92=Menus!$K$2,0,COUNTIF($B$40:$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1" t="s">
        <v>2</v>
      </c>
      <c r="G92" s="74"/>
      <c r="H92" s="9"/>
      <c r="I92" s="73"/>
      <c r="J92" s="9" t="s">
        <v>2</v>
      </c>
      <c r="L92" s="137"/>
      <c r="M92" s="42" t="str">
        <f>IF($P$7="No","",IF(OR($J92=Menus!$D$3,$J92=Menus!$D$4,$J92=Menus!$D$5,$J92=Menus!$D$8),IF($P92=1,"ü","¤"),IF(OR($J92=Menus!$D$6,$J92=Menus!$D$7,$J92=Menus!$D$9),"û","")))</f>
        <v/>
      </c>
      <c r="N92" s="102"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IF(OR($B92=Menus!$K$2,ISERROR(VLOOKUP($R92,$D$13:$J$32,7)))=TRUE,Select1PrincipalNo,IF($F92=Menus!$E$2,SelectaPrincipal,IF(VLOOKUP($R92,$D$13:$J$32,7)=Menus!$D$3,IF(OR($F92=Menus!$E$3,$F92=Menus!$E$4),OK,NOT_OK),IF(VLOOKUP($R92,$D$13:$J$32,7)=Menus!$D$4,IF(OR($F92=Menus!$E$5,$F92=Menus!$E$6,$F92=Menus!$E$7,$F92=Menus!$E$8),OK,NOT_OK),IF(OR(VLOOKUP($R92,$D$13:$J$32,7)=Menus!$D$5,VLOOKUP($R92,$D$13:$J$32,7)=Menus!$D$6),IF(OR($F92=Menus!$E$9,$F92=Menus!$E$10,$F92=Menus!$E$11),OK,NOT_OK),IF(VLOOKUP($R92,$D$13:$J$32,7)=Menus!$D$7,IF(OR($F92=Menus!$E$10,$F92=Menus!$E$11,$F92=Menus!$E$12),OK,NOT_OK),IF(VLOOKUP($R92,$D$13:$J$32,7)=Menus!$D$8,IF(OR($F92=Menus!$E$13,$F92=Menus!$E$14),OK,NOT_OK),IF(VLOOKUP($R92,$D$13:$J$32,7)=Menus!$D$9,NOT_OK,""))))))))&amp;IF(AND($H92="",$F92&lt;&gt;Menus!$C$2,$J92&lt;&gt;Menus!$D$2),NeedName,IF(AND($J92&lt;&gt;Menus!$D$2,$J92&lt;&gt;Menus!$D$9,V92&lt;&gt;"Pof1st_NotOK",V92&lt;&gt;"Oof2nd_NotOK"),Continue,IF(AND($F92&lt;&gt;Menus!$E$2,$J92=Menus!$D$9),Final,"")))))</f>
        <v>Please select a First Level Principal Entity #, as applicable.</v>
      </c>
      <c r="P92" s="118" t="str">
        <f t="shared" si="3"/>
        <v/>
      </c>
      <c r="Q92" s="121"/>
      <c r="R92" s="117" t="str">
        <f t="shared" si="4"/>
        <v/>
      </c>
      <c r="S92" s="117"/>
      <c r="T92" s="117">
        <f t="shared" si="5"/>
        <v>0</v>
      </c>
      <c r="V92" s="117" t="str">
        <f>IF(OR($F92=Menus!$E$2,$F92=Menus!$E$3,$F92=Menus!$E$4,$F92=Menus!$E$5,$F92=Menus!$E$6,$F92=Menus!$E$7,$F92=Menus!$E$8,$F92=Menus!$E$9,$F92=Menus!$E$10,$F92=Menus!$E$11,$F92=Menus!$E$12,$F92=Menus!$E$13,$F92=Menus!$E$14)=FALSE,"Pof1st_NotOK",IF(OR(AND($J92&lt;&gt;Menus!$D$2,$J92&lt;&gt;Menus!$D$3,$J92&lt;&gt;Menus!$D$4,$J92&lt;&gt;Menus!$D$5,$J92&lt;&gt;Menus!$D$6,$J92&lt;&gt;Menus!$D$7,$J92&lt;&gt;Menus!$D$8,$J92&lt;&gt;Menus!$D$9),AND(OR($F92=Menus!$E$10,$F92=Menus!$E$11,$F92=Menus!$E$12,$F92=Menus!$E$13,$F92=Menus!$E$14),AND($J92&lt;&gt;Menus!$D$2,$J92&lt;&gt;Menus!$D$9))),"Oof2nd_NotOK",""))</f>
        <v/>
      </c>
    </row>
    <row r="93" spans="2:22" ht="20.100000000000001" customHeight="1" x14ac:dyDescent="0.25">
      <c r="B93" s="123" t="s">
        <v>12</v>
      </c>
      <c r="D93" s="152" t="str">
        <f>IF($B93=Menus!$K$2,"",IF(LEFT($B93,3)="N/A","N/A",TEXT(IF(RIGHT(LEFT($B93,2),1)=".",LEFT($B93,1),LEFT($B93,2)),"#")&amp;"."&amp;CHOOSE(IF($B93=Menus!$K$2,0,COUNTIF($B$40:$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1" t="s">
        <v>2</v>
      </c>
      <c r="G93" s="74"/>
      <c r="H93" s="9"/>
      <c r="I93" s="73"/>
      <c r="J93" s="9" t="s">
        <v>2</v>
      </c>
      <c r="L93" s="137"/>
      <c r="M93" s="42" t="str">
        <f>IF($P$7="No","",IF(OR($J93=Menus!$D$3,$J93=Menus!$D$4,$J93=Menus!$D$5,$J93=Menus!$D$8),IF($P93=1,"ü","¤"),IF(OR($J93=Menus!$D$6,$J93=Menus!$D$7,$J93=Menus!$D$9),"û","")))</f>
        <v/>
      </c>
      <c r="N93" s="102"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IF(OR($B93=Menus!$K$2,ISERROR(VLOOKUP($R93,$D$13:$J$32,7)))=TRUE,Select1PrincipalNo,IF($F93=Menus!$E$2,SelectaPrincipal,IF(VLOOKUP($R93,$D$13:$J$32,7)=Menus!$D$3,IF(OR($F93=Menus!$E$3,$F93=Menus!$E$4),OK,NOT_OK),IF(VLOOKUP($R93,$D$13:$J$32,7)=Menus!$D$4,IF(OR($F93=Menus!$E$5,$F93=Menus!$E$6,$F93=Menus!$E$7,$F93=Menus!$E$8),OK,NOT_OK),IF(OR(VLOOKUP($R93,$D$13:$J$32,7)=Menus!$D$5,VLOOKUP($R93,$D$13:$J$32,7)=Menus!$D$6),IF(OR($F93=Menus!$E$9,$F93=Menus!$E$10,$F93=Menus!$E$11),OK,NOT_OK),IF(VLOOKUP($R93,$D$13:$J$32,7)=Menus!$D$7,IF(OR($F93=Menus!$E$10,$F93=Menus!$E$11,$F93=Menus!$E$12),OK,NOT_OK),IF(VLOOKUP($R93,$D$13:$J$32,7)=Menus!$D$8,IF(OR($F93=Menus!$E$13,$F93=Menus!$E$14),OK,NOT_OK),IF(VLOOKUP($R93,$D$13:$J$32,7)=Menus!$D$9,NOT_OK,""))))))))&amp;IF(AND($H93="",$F93&lt;&gt;Menus!$C$2,$J93&lt;&gt;Menus!$D$2),NeedName,IF(AND($J93&lt;&gt;Menus!$D$2,$J93&lt;&gt;Menus!$D$9,V93&lt;&gt;"Pof1st_NotOK",V93&lt;&gt;"Oof2nd_NotOK"),Continue,IF(AND($F93&lt;&gt;Menus!$E$2,$J93=Menus!$D$9),Final,"")))))</f>
        <v>Please select a First Level Principal Entity #, as applicable.</v>
      </c>
      <c r="P93" s="118" t="str">
        <f t="shared" si="3"/>
        <v/>
      </c>
      <c r="Q93" s="121"/>
      <c r="R93" s="117" t="str">
        <f t="shared" si="4"/>
        <v/>
      </c>
      <c r="S93" s="117"/>
      <c r="T93" s="117">
        <f t="shared" si="5"/>
        <v>0</v>
      </c>
      <c r="V93" s="117" t="str">
        <f>IF(OR($F93=Menus!$E$2,$F93=Menus!$E$3,$F93=Menus!$E$4,$F93=Menus!$E$5,$F93=Menus!$E$6,$F93=Menus!$E$7,$F93=Menus!$E$8,$F93=Menus!$E$9,$F93=Menus!$E$10,$F93=Menus!$E$11,$F93=Menus!$E$12,$F93=Menus!$E$13,$F93=Menus!$E$14)=FALSE,"Pof1st_NotOK",IF(OR(AND($J93&lt;&gt;Menus!$D$2,$J93&lt;&gt;Menus!$D$3,$J93&lt;&gt;Menus!$D$4,$J93&lt;&gt;Menus!$D$5,$J93&lt;&gt;Menus!$D$6,$J93&lt;&gt;Menus!$D$7,$J93&lt;&gt;Menus!$D$8,$J93&lt;&gt;Menus!$D$9),AND(OR($F93=Menus!$E$10,$F93=Menus!$E$11,$F93=Menus!$E$12,$F93=Menus!$E$13,$F93=Menus!$E$14),AND($J93&lt;&gt;Menus!$D$2,$J93&lt;&gt;Menus!$D$9))),"Oof2nd_NotOK",""))</f>
        <v/>
      </c>
    </row>
    <row r="94" spans="2:22" ht="20.100000000000001" customHeight="1" x14ac:dyDescent="0.25">
      <c r="B94" s="123" t="s">
        <v>12</v>
      </c>
      <c r="D94" s="152" t="str">
        <f>IF($B94=Menus!$K$2,"",IF(LEFT($B94,3)="N/A","N/A",TEXT(IF(RIGHT(LEFT($B94,2),1)=".",LEFT($B94,1),LEFT($B94,2)),"#")&amp;"."&amp;CHOOSE(IF($B94=Menus!$K$2,0,COUNTIF($B$40:$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1" t="s">
        <v>2</v>
      </c>
      <c r="G94" s="74"/>
      <c r="H94" s="9"/>
      <c r="I94" s="73"/>
      <c r="J94" s="9" t="s">
        <v>2</v>
      </c>
      <c r="L94" s="137"/>
      <c r="M94" s="42" t="str">
        <f>IF($P$7="No","",IF(OR($J94=Menus!$D$3,$J94=Menus!$D$4,$J94=Menus!$D$5,$J94=Menus!$D$8),IF($P94=1,"ü","¤"),IF(OR($J94=Menus!$D$6,$J94=Menus!$D$7,$J94=Menus!$D$9),"û","")))</f>
        <v/>
      </c>
      <c r="N94" s="102"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IF(OR($B94=Menus!$K$2,ISERROR(VLOOKUP($R94,$D$13:$J$32,7)))=TRUE,Select1PrincipalNo,IF($F94=Menus!$E$2,SelectaPrincipal,IF(VLOOKUP($R94,$D$13:$J$32,7)=Menus!$D$3,IF(OR($F94=Menus!$E$3,$F94=Menus!$E$4),OK,NOT_OK),IF(VLOOKUP($R94,$D$13:$J$32,7)=Menus!$D$4,IF(OR($F94=Menus!$E$5,$F94=Menus!$E$6,$F94=Menus!$E$7,$F94=Menus!$E$8),OK,NOT_OK),IF(OR(VLOOKUP($R94,$D$13:$J$32,7)=Menus!$D$5,VLOOKUP($R94,$D$13:$J$32,7)=Menus!$D$6),IF(OR($F94=Menus!$E$9,$F94=Menus!$E$10,$F94=Menus!$E$11),OK,NOT_OK),IF(VLOOKUP($R94,$D$13:$J$32,7)=Menus!$D$7,IF(OR($F94=Menus!$E$10,$F94=Menus!$E$11,$F94=Menus!$E$12),OK,NOT_OK),IF(VLOOKUP($R94,$D$13:$J$32,7)=Menus!$D$8,IF(OR($F94=Menus!$E$13,$F94=Menus!$E$14),OK,NOT_OK),IF(VLOOKUP($R94,$D$13:$J$32,7)=Menus!$D$9,NOT_OK,""))))))))&amp;IF(AND($H94="",$F94&lt;&gt;Menus!$C$2,$J94&lt;&gt;Menus!$D$2),NeedName,IF(AND($J94&lt;&gt;Menus!$D$2,$J94&lt;&gt;Menus!$D$9,V94&lt;&gt;"Pof1st_NotOK",V94&lt;&gt;"Oof2nd_NotOK"),Continue,IF(AND($F94&lt;&gt;Menus!$E$2,$J94=Menus!$D$9),Final,"")))))</f>
        <v>Please select a First Level Principal Entity #, as applicable.</v>
      </c>
      <c r="P94" s="118" t="str">
        <f t="shared" si="3"/>
        <v/>
      </c>
      <c r="Q94" s="121"/>
      <c r="R94" s="117" t="str">
        <f t="shared" si="4"/>
        <v/>
      </c>
      <c r="S94" s="117"/>
      <c r="T94" s="117">
        <f t="shared" si="5"/>
        <v>0</v>
      </c>
      <c r="V94" s="117" t="str">
        <f>IF(OR($F94=Menus!$E$2,$F94=Menus!$E$3,$F94=Menus!$E$4,$F94=Menus!$E$5,$F94=Menus!$E$6,$F94=Menus!$E$7,$F94=Menus!$E$8,$F94=Menus!$E$9,$F94=Menus!$E$10,$F94=Menus!$E$11,$F94=Menus!$E$12,$F94=Menus!$E$13,$F94=Menus!$E$14)=FALSE,"Pof1st_NotOK",IF(OR(AND($J94&lt;&gt;Menus!$D$2,$J94&lt;&gt;Menus!$D$3,$J94&lt;&gt;Menus!$D$4,$J94&lt;&gt;Menus!$D$5,$J94&lt;&gt;Menus!$D$6,$J94&lt;&gt;Menus!$D$7,$J94&lt;&gt;Menus!$D$8,$J94&lt;&gt;Menus!$D$9),AND(OR($F94=Menus!$E$10,$F94=Menus!$E$11,$F94=Menus!$E$12,$F94=Menus!$E$13,$F94=Menus!$E$14),AND($J94&lt;&gt;Menus!$D$2,$J94&lt;&gt;Menus!$D$9))),"Oof2nd_NotOK",""))</f>
        <v/>
      </c>
    </row>
    <row r="95" spans="2:22" ht="20.100000000000001" customHeight="1" x14ac:dyDescent="0.25">
      <c r="B95" s="123" t="s">
        <v>12</v>
      </c>
      <c r="D95" s="152" t="str">
        <f>IF($B95=Menus!$K$2,"",IF(LEFT($B95,3)="N/A","N/A",TEXT(IF(RIGHT(LEFT($B95,2),1)=".",LEFT($B95,1),LEFT($B95,2)),"#")&amp;"."&amp;CHOOSE(IF($B95=Menus!$K$2,0,COUNTIF($B$40:$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1" t="s">
        <v>2</v>
      </c>
      <c r="G95" s="74"/>
      <c r="H95" s="9"/>
      <c r="I95" s="73"/>
      <c r="J95" s="9" t="s">
        <v>2</v>
      </c>
      <c r="L95" s="137"/>
      <c r="M95" s="42" t="str">
        <f>IF($P$7="No","",IF(OR($J95=Menus!$D$3,$J95=Menus!$D$4,$J95=Menus!$D$5,$J95=Menus!$D$8),IF($P95=1,"ü","¤"),IF(OR($J95=Menus!$D$6,$J95=Menus!$D$7,$J95=Menus!$D$9),"û","")))</f>
        <v/>
      </c>
      <c r="N95" s="102"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IF(OR($B95=Menus!$K$2,ISERROR(VLOOKUP($R95,$D$13:$J$32,7)))=TRUE,Select1PrincipalNo,IF($F95=Menus!$E$2,SelectaPrincipal,IF(VLOOKUP($R95,$D$13:$J$32,7)=Menus!$D$3,IF(OR($F95=Menus!$E$3,$F95=Menus!$E$4),OK,NOT_OK),IF(VLOOKUP($R95,$D$13:$J$32,7)=Menus!$D$4,IF(OR($F95=Menus!$E$5,$F95=Menus!$E$6,$F95=Menus!$E$7,$F95=Menus!$E$8),OK,NOT_OK),IF(OR(VLOOKUP($R95,$D$13:$J$32,7)=Menus!$D$5,VLOOKUP($R95,$D$13:$J$32,7)=Menus!$D$6),IF(OR($F95=Menus!$E$9,$F95=Menus!$E$10,$F95=Menus!$E$11),OK,NOT_OK),IF(VLOOKUP($R95,$D$13:$J$32,7)=Menus!$D$7,IF(OR($F95=Menus!$E$10,$F95=Menus!$E$11,$F95=Menus!$E$12),OK,NOT_OK),IF(VLOOKUP($R95,$D$13:$J$32,7)=Menus!$D$8,IF(OR($F95=Menus!$E$13,$F95=Menus!$E$14),OK,NOT_OK),IF(VLOOKUP($R95,$D$13:$J$32,7)=Menus!$D$9,NOT_OK,""))))))))&amp;IF(AND($H95="",$F95&lt;&gt;Menus!$C$2,$J95&lt;&gt;Menus!$D$2),NeedName,IF(AND($J95&lt;&gt;Menus!$D$2,$J95&lt;&gt;Menus!$D$9,V95&lt;&gt;"Pof1st_NotOK",V95&lt;&gt;"Oof2nd_NotOK"),Continue,IF(AND($F95&lt;&gt;Menus!$E$2,$J95=Menus!$D$9),Final,"")))))</f>
        <v>Please select a First Level Principal Entity #, as applicable.</v>
      </c>
      <c r="P95" s="118" t="str">
        <f t="shared" si="3"/>
        <v/>
      </c>
      <c r="Q95" s="121"/>
      <c r="R95" s="117" t="str">
        <f t="shared" si="4"/>
        <v/>
      </c>
      <c r="S95" s="117"/>
      <c r="T95" s="117">
        <f t="shared" si="5"/>
        <v>0</v>
      </c>
      <c r="V95" s="117" t="str">
        <f>IF(OR($F95=Menus!$E$2,$F95=Menus!$E$3,$F95=Menus!$E$4,$F95=Menus!$E$5,$F95=Menus!$E$6,$F95=Menus!$E$7,$F95=Menus!$E$8,$F95=Menus!$E$9,$F95=Menus!$E$10,$F95=Menus!$E$11,$F95=Menus!$E$12,$F95=Menus!$E$13,$F95=Menus!$E$14)=FALSE,"Pof1st_NotOK",IF(OR(AND($J95&lt;&gt;Menus!$D$2,$J95&lt;&gt;Menus!$D$3,$J95&lt;&gt;Menus!$D$4,$J95&lt;&gt;Menus!$D$5,$J95&lt;&gt;Menus!$D$6,$J95&lt;&gt;Menus!$D$7,$J95&lt;&gt;Menus!$D$8,$J95&lt;&gt;Menus!$D$9),AND(OR($F95=Menus!$E$10,$F95=Menus!$E$11,$F95=Menus!$E$12,$F95=Menus!$E$13,$F95=Menus!$E$14),AND($J95&lt;&gt;Menus!$D$2,$J95&lt;&gt;Menus!$D$9))),"Oof2nd_NotOK",""))</f>
        <v/>
      </c>
    </row>
    <row r="96" spans="2:22" ht="20.100000000000001" customHeight="1" x14ac:dyDescent="0.25">
      <c r="B96" s="123" t="s">
        <v>12</v>
      </c>
      <c r="D96" s="152" t="str">
        <f>IF($B96=Menus!$K$2,"",IF(LEFT($B96,3)="N/A","N/A",TEXT(IF(RIGHT(LEFT($B96,2),1)=".",LEFT($B96,1),LEFT($B96,2)),"#")&amp;"."&amp;CHOOSE(IF($B96=Menus!$K$2,0,COUNTIF($B$40:$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1" t="s">
        <v>2</v>
      </c>
      <c r="G96" s="74"/>
      <c r="H96" s="9"/>
      <c r="I96" s="73"/>
      <c r="J96" s="9" t="s">
        <v>2</v>
      </c>
      <c r="L96" s="137"/>
      <c r="M96" s="42" t="str">
        <f>IF($P$7="No","",IF(OR($J96=Menus!$D$3,$J96=Menus!$D$4,$J96=Menus!$D$5,$J96=Menus!$D$8),IF($P96=1,"ü","¤"),IF(OR($J96=Menus!$D$6,$J96=Menus!$D$7,$J96=Menus!$D$9),"û","")))</f>
        <v/>
      </c>
      <c r="N96" s="102"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IF(OR($B96=Menus!$K$2,ISERROR(VLOOKUP($R96,$D$13:$J$32,7)))=TRUE,Select1PrincipalNo,IF($F96=Menus!$E$2,SelectaPrincipal,IF(VLOOKUP($R96,$D$13:$J$32,7)=Menus!$D$3,IF(OR($F96=Menus!$E$3,$F96=Menus!$E$4),OK,NOT_OK),IF(VLOOKUP($R96,$D$13:$J$32,7)=Menus!$D$4,IF(OR($F96=Menus!$E$5,$F96=Menus!$E$6,$F96=Menus!$E$7,$F96=Menus!$E$8),OK,NOT_OK),IF(OR(VLOOKUP($R96,$D$13:$J$32,7)=Menus!$D$5,VLOOKUP($R96,$D$13:$J$32,7)=Menus!$D$6),IF(OR($F96=Menus!$E$9,$F96=Menus!$E$10,$F96=Menus!$E$11),OK,NOT_OK),IF(VLOOKUP($R96,$D$13:$J$32,7)=Menus!$D$7,IF(OR($F96=Menus!$E$10,$F96=Menus!$E$11,$F96=Menus!$E$12),OK,NOT_OK),IF(VLOOKUP($R96,$D$13:$J$32,7)=Menus!$D$8,IF(OR($F96=Menus!$E$13,$F96=Menus!$E$14),OK,NOT_OK),IF(VLOOKUP($R96,$D$13:$J$32,7)=Menus!$D$9,NOT_OK,""))))))))&amp;IF(AND($H96="",$F96&lt;&gt;Menus!$C$2,$J96&lt;&gt;Menus!$D$2),NeedName,IF(AND($J96&lt;&gt;Menus!$D$2,$J96&lt;&gt;Menus!$D$9,V96&lt;&gt;"Pof1st_NotOK",V96&lt;&gt;"Oof2nd_NotOK"),Continue,IF(AND($F96&lt;&gt;Menus!$E$2,$J96=Menus!$D$9),Final,"")))))</f>
        <v>Please select a First Level Principal Entity #, as applicable.</v>
      </c>
      <c r="P96" s="118" t="str">
        <f t="shared" si="3"/>
        <v/>
      </c>
      <c r="Q96" s="121"/>
      <c r="R96" s="117" t="str">
        <f t="shared" si="4"/>
        <v/>
      </c>
      <c r="S96" s="117"/>
      <c r="T96" s="117">
        <f t="shared" si="5"/>
        <v>0</v>
      </c>
      <c r="V96" s="117" t="str">
        <f>IF(OR($F96=Menus!$E$2,$F96=Menus!$E$3,$F96=Menus!$E$4,$F96=Menus!$E$5,$F96=Menus!$E$6,$F96=Menus!$E$7,$F96=Menus!$E$8,$F96=Menus!$E$9,$F96=Menus!$E$10,$F96=Menus!$E$11,$F96=Menus!$E$12,$F96=Menus!$E$13,$F96=Menus!$E$14)=FALSE,"Pof1st_NotOK",IF(OR(AND($J96&lt;&gt;Menus!$D$2,$J96&lt;&gt;Menus!$D$3,$J96&lt;&gt;Menus!$D$4,$J96&lt;&gt;Menus!$D$5,$J96&lt;&gt;Menus!$D$6,$J96&lt;&gt;Menus!$D$7,$J96&lt;&gt;Menus!$D$8,$J96&lt;&gt;Menus!$D$9),AND(OR($F96=Menus!$E$10,$F96=Menus!$E$11,$F96=Menus!$E$12,$F96=Menus!$E$13,$F96=Menus!$E$14),AND($J96&lt;&gt;Menus!$D$2,$J96&lt;&gt;Menus!$D$9))),"Oof2nd_NotOK",""))</f>
        <v/>
      </c>
    </row>
    <row r="97" spans="1:22" ht="20.100000000000001" customHeight="1" x14ac:dyDescent="0.25">
      <c r="B97" s="123" t="s">
        <v>12</v>
      </c>
      <c r="D97" s="152" t="str">
        <f>IF($B97=Menus!$K$2,"",IF(LEFT($B97,3)="N/A","N/A",TEXT(IF(RIGHT(LEFT($B97,2),1)=".",LEFT($B97,1),LEFT($B97,2)),"#")&amp;"."&amp;CHOOSE(IF($B97=Menus!$K$2,0,COUNTIF($B$40:$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1" t="s">
        <v>2</v>
      </c>
      <c r="G97" s="74"/>
      <c r="H97" s="9"/>
      <c r="I97" s="73"/>
      <c r="J97" s="9" t="s">
        <v>2</v>
      </c>
      <c r="L97" s="137"/>
      <c r="M97" s="42" t="str">
        <f>IF($P$7="No","",IF(OR($J97=Menus!$D$3,$J97=Menus!$D$4,$J97=Menus!$D$5,$J97=Menus!$D$8),IF($P97=1,"ü","¤"),IF(OR($J97=Menus!$D$6,$J97=Menus!$D$7,$J97=Menus!$D$9),"û","")))</f>
        <v/>
      </c>
      <c r="N97" s="102"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IF(OR($B97=Menus!$K$2,ISERROR(VLOOKUP($R97,$D$13:$J$32,7)))=TRUE,Select1PrincipalNo,IF($F97=Menus!$E$2,SelectaPrincipal,IF(VLOOKUP($R97,$D$13:$J$32,7)=Menus!$D$3,IF(OR($F97=Menus!$E$3,$F97=Menus!$E$4),OK,NOT_OK),IF(VLOOKUP($R97,$D$13:$J$32,7)=Menus!$D$4,IF(OR($F97=Menus!$E$5,$F97=Menus!$E$6,$F97=Menus!$E$7,$F97=Menus!$E$8),OK,NOT_OK),IF(OR(VLOOKUP($R97,$D$13:$J$32,7)=Menus!$D$5,VLOOKUP($R97,$D$13:$J$32,7)=Menus!$D$6),IF(OR($F97=Menus!$E$9,$F97=Menus!$E$10,$F97=Menus!$E$11),OK,NOT_OK),IF(VLOOKUP($R97,$D$13:$J$32,7)=Menus!$D$7,IF(OR($F97=Menus!$E$10,$F97=Menus!$E$11,$F97=Menus!$E$12),OK,NOT_OK),IF(VLOOKUP($R97,$D$13:$J$32,7)=Menus!$D$8,IF(OR($F97=Menus!$E$13,$F97=Menus!$E$14),OK,NOT_OK),IF(VLOOKUP($R97,$D$13:$J$32,7)=Menus!$D$9,NOT_OK,""))))))))&amp;IF(AND($H97="",$F97&lt;&gt;Menus!$C$2,$J97&lt;&gt;Menus!$D$2),NeedName,IF(AND($J97&lt;&gt;Menus!$D$2,$J97&lt;&gt;Menus!$D$9,V97&lt;&gt;"Pof1st_NotOK",V97&lt;&gt;"Oof2nd_NotOK"),Continue,IF(AND($F97&lt;&gt;Menus!$E$2,$J97=Menus!$D$9),Final,"")))))</f>
        <v>Please select a First Level Principal Entity #, as applicable.</v>
      </c>
      <c r="P97" s="118" t="str">
        <f t="shared" si="3"/>
        <v/>
      </c>
      <c r="Q97" s="121"/>
      <c r="R97" s="117" t="str">
        <f t="shared" si="4"/>
        <v/>
      </c>
      <c r="S97" s="117"/>
      <c r="T97" s="117">
        <f t="shared" si="5"/>
        <v>0</v>
      </c>
      <c r="V97" s="117" t="str">
        <f>IF(OR($F97=Menus!$E$2,$F97=Menus!$E$3,$F97=Menus!$E$4,$F97=Menus!$E$5,$F97=Menus!$E$6,$F97=Menus!$E$7,$F97=Menus!$E$8,$F97=Menus!$E$9,$F97=Menus!$E$10,$F97=Menus!$E$11,$F97=Menus!$E$12,$F97=Menus!$E$13,$F97=Menus!$E$14)=FALSE,"Pof1st_NotOK",IF(OR(AND($J97&lt;&gt;Menus!$D$2,$J97&lt;&gt;Menus!$D$3,$J97&lt;&gt;Menus!$D$4,$J97&lt;&gt;Menus!$D$5,$J97&lt;&gt;Menus!$D$6,$J97&lt;&gt;Menus!$D$7,$J97&lt;&gt;Menus!$D$8,$J97&lt;&gt;Menus!$D$9),AND(OR($F97=Menus!$E$10,$F97=Menus!$E$11,$F97=Menus!$E$12,$F97=Menus!$E$13,$F97=Menus!$E$14),AND($J97&lt;&gt;Menus!$D$2,$J97&lt;&gt;Menus!$D$9))),"Oof2nd_NotOK",""))</f>
        <v/>
      </c>
    </row>
    <row r="98" spans="1:22" ht="20.100000000000001" customHeight="1" x14ac:dyDescent="0.25">
      <c r="B98" s="123" t="s">
        <v>12</v>
      </c>
      <c r="D98" s="152" t="str">
        <f>IF($B98=Menus!$K$2,"",IF(LEFT($B98,3)="N/A","N/A",TEXT(IF(RIGHT(LEFT($B98,2),1)=".",LEFT($B98,1),LEFT($B98,2)),"#")&amp;"."&amp;CHOOSE(IF($B98=Menus!$K$2,0,COUNTIF($B$40:$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1" t="s">
        <v>2</v>
      </c>
      <c r="G98" s="74"/>
      <c r="H98" s="9"/>
      <c r="I98" s="73"/>
      <c r="J98" s="9" t="s">
        <v>2</v>
      </c>
      <c r="L98" s="137"/>
      <c r="M98" s="42" t="str">
        <f>IF($P$7="No","",IF(OR($J98=Menus!$D$3,$J98=Menus!$D$4,$J98=Menus!$D$5,$J98=Menus!$D$8),IF($P98=1,"ü","¤"),IF(OR($J98=Menus!$D$6,$J98=Menus!$D$7,$J98=Menus!$D$9),"û","")))</f>
        <v/>
      </c>
      <c r="N98" s="102"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IF(OR($B98=Menus!$K$2,ISERROR(VLOOKUP($R98,$D$13:$J$32,7)))=TRUE,Select1PrincipalNo,IF($F98=Menus!$E$2,SelectaPrincipal,IF(VLOOKUP($R98,$D$13:$J$32,7)=Menus!$D$3,IF(OR($F98=Menus!$E$3,$F98=Menus!$E$4),OK,NOT_OK),IF(VLOOKUP($R98,$D$13:$J$32,7)=Menus!$D$4,IF(OR($F98=Menus!$E$5,$F98=Menus!$E$6,$F98=Menus!$E$7,$F98=Menus!$E$8),OK,NOT_OK),IF(OR(VLOOKUP($R98,$D$13:$J$32,7)=Menus!$D$5,VLOOKUP($R98,$D$13:$J$32,7)=Menus!$D$6),IF(OR($F98=Menus!$E$9,$F98=Menus!$E$10,$F98=Menus!$E$11),OK,NOT_OK),IF(VLOOKUP($R98,$D$13:$J$32,7)=Menus!$D$7,IF(OR($F98=Menus!$E$10,$F98=Menus!$E$11,$F98=Menus!$E$12),OK,NOT_OK),IF(VLOOKUP($R98,$D$13:$J$32,7)=Menus!$D$8,IF(OR($F98=Menus!$E$13,$F98=Menus!$E$14),OK,NOT_OK),IF(VLOOKUP($R98,$D$13:$J$32,7)=Menus!$D$9,NOT_OK,""))))))))&amp;IF(AND($H98="",$F98&lt;&gt;Menus!$C$2,$J98&lt;&gt;Menus!$D$2),NeedName,IF(AND($J98&lt;&gt;Menus!$D$2,$J98&lt;&gt;Menus!$D$9,V98&lt;&gt;"Pof1st_NotOK",V98&lt;&gt;"Oof2nd_NotOK"),Continue,IF(AND($F98&lt;&gt;Menus!$E$2,$J98=Menus!$D$9),Final,"")))))</f>
        <v>Please select a First Level Principal Entity #, as applicable.</v>
      </c>
      <c r="P98" s="118" t="str">
        <f t="shared" si="3"/>
        <v/>
      </c>
      <c r="Q98" s="121"/>
      <c r="R98" s="117" t="str">
        <f t="shared" si="4"/>
        <v/>
      </c>
      <c r="S98" s="117"/>
      <c r="T98" s="117">
        <f t="shared" si="5"/>
        <v>0</v>
      </c>
      <c r="V98" s="117" t="str">
        <f>IF(OR($F98=Menus!$E$2,$F98=Menus!$E$3,$F98=Menus!$E$4,$F98=Menus!$E$5,$F98=Menus!$E$6,$F98=Menus!$E$7,$F98=Menus!$E$8,$F98=Menus!$E$9,$F98=Menus!$E$10,$F98=Menus!$E$11,$F98=Menus!$E$12,$F98=Menus!$E$13,$F98=Menus!$E$14)=FALSE,"Pof1st_NotOK",IF(OR(AND($J98&lt;&gt;Menus!$D$2,$J98&lt;&gt;Menus!$D$3,$J98&lt;&gt;Menus!$D$4,$J98&lt;&gt;Menus!$D$5,$J98&lt;&gt;Menus!$D$6,$J98&lt;&gt;Menus!$D$7,$J98&lt;&gt;Menus!$D$8,$J98&lt;&gt;Menus!$D$9),AND(OR($F98=Menus!$E$10,$F98=Menus!$E$11,$F98=Menus!$E$12,$F98=Menus!$E$13,$F98=Menus!$E$14),AND($J98&lt;&gt;Menus!$D$2,$J98&lt;&gt;Menus!$D$9))),"Oof2nd_NotOK",""))</f>
        <v/>
      </c>
    </row>
    <row r="99" spans="1:22" ht="20.100000000000001" customHeight="1" x14ac:dyDescent="0.25">
      <c r="B99" s="123" t="s">
        <v>12</v>
      </c>
      <c r="D99" s="152" t="str">
        <f>IF($B99=Menus!$K$2,"",IF(LEFT($B99,3)="N/A","N/A",TEXT(IF(RIGHT(LEFT($B99,2),1)=".",LEFT($B99,1),LEFT($B99,2)),"#")&amp;"."&amp;CHOOSE(IF($B99=Menus!$K$2,0,COUNTIF($B$40:$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1" t="s">
        <v>2</v>
      </c>
      <c r="G99" s="74"/>
      <c r="H99" s="9"/>
      <c r="I99" s="73"/>
      <c r="J99" s="9" t="s">
        <v>2</v>
      </c>
      <c r="L99" s="137"/>
      <c r="M99" s="42" t="str">
        <f>IF($P$7="No","",IF(OR($J99=Menus!$D$3,$J99=Menus!$D$4,$J99=Menus!$D$5,$J99=Menus!$D$8),IF($P99=1,"ü","¤"),IF(OR($J99=Menus!$D$6,$J99=Menus!$D$7,$J99=Menus!$D$9),"û","")))</f>
        <v/>
      </c>
      <c r="N99" s="102"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IF(OR($B99=Menus!$K$2,ISERROR(VLOOKUP($R99,$D$13:$J$32,7)))=TRUE,Select1PrincipalNo,IF($F99=Menus!$E$2,SelectaPrincipal,IF(VLOOKUP($R99,$D$13:$J$32,7)=Menus!$D$3,IF(OR($F99=Menus!$E$3,$F99=Menus!$E$4),OK,NOT_OK),IF(VLOOKUP($R99,$D$13:$J$32,7)=Menus!$D$4,IF(OR($F99=Menus!$E$5,$F99=Menus!$E$6,$F99=Menus!$E$7,$F99=Menus!$E$8),OK,NOT_OK),IF(OR(VLOOKUP($R99,$D$13:$J$32,7)=Menus!$D$5,VLOOKUP($R99,$D$13:$J$32,7)=Menus!$D$6),IF(OR($F99=Menus!$E$9,$F99=Menus!$E$10,$F99=Menus!$E$11),OK,NOT_OK),IF(VLOOKUP($R99,$D$13:$J$32,7)=Menus!$D$7,IF(OR($F99=Menus!$E$10,$F99=Menus!$E$11,$F99=Menus!$E$12),OK,NOT_OK),IF(VLOOKUP($R99,$D$13:$J$32,7)=Menus!$D$8,IF(OR($F99=Menus!$E$13,$F99=Menus!$E$14),OK,NOT_OK),IF(VLOOKUP($R99,$D$13:$J$32,7)=Menus!$D$9,NOT_OK,""))))))))&amp;IF(AND($H99="",$F99&lt;&gt;Menus!$C$2,$J99&lt;&gt;Menus!$D$2),NeedName,IF(AND($J99&lt;&gt;Menus!$D$2,$J99&lt;&gt;Menus!$D$9,V99&lt;&gt;"Pof1st_NotOK",V99&lt;&gt;"Oof2nd_NotOK"),Continue,IF(AND($F99&lt;&gt;Menus!$E$2,$J99=Menus!$D$9),Final,"")))))</f>
        <v>Please select a First Level Principal Entity #, as applicable.</v>
      </c>
      <c r="P99" s="119" t="str">
        <f t="shared" si="3"/>
        <v/>
      </c>
      <c r="Q99" s="121"/>
      <c r="R99" s="120" t="str">
        <f t="shared" ref="R99" si="6">IF(ISERR(_xlfn.NUMBERVALUE(IF(RIGHT(LEFT($B99,2),1)=".",LEFT($B99,1),LEFT($B99,2)))),"",_xlfn.NUMBERVALUE(IF(RIGHT(LEFT($B99,2),1)=".",LEFT($B99,1),LEFT($B99,2))))</f>
        <v/>
      </c>
      <c r="S99" s="117"/>
      <c r="T99" s="120">
        <f t="shared" si="5"/>
        <v>0</v>
      </c>
      <c r="V99" s="120" t="str">
        <f>IF(OR($F99=Menus!$E$2,$F99=Menus!$E$3,$F99=Menus!$E$4,$F99=Menus!$E$5,$F99=Menus!$E$6,$F99=Menus!$E$7,$F99=Menus!$E$8,$F99=Menus!$E$9,$F99=Menus!$E$10,$F99=Menus!$E$11,$F99=Menus!$E$12,$F99=Menus!$E$13,$F99=Menus!$E$14)=FALSE,"Pof1st_NotOK",IF(OR(AND($J99&lt;&gt;Menus!$D$2,$J99&lt;&gt;Menus!$D$3,$J99&lt;&gt;Menus!$D$4,$J99&lt;&gt;Menus!$D$5,$J99&lt;&gt;Menus!$D$6,$J99&lt;&gt;Menus!$D$7,$J99&lt;&gt;Menus!$D$8,$J99&lt;&gt;Menus!$D$9),AND(OR($F99=Menus!$E$10,$F99=Menus!$E$11,$F99=Menus!$E$12,$F99=Menus!$E$13,$F99=Menus!$E$14),AND($J99&lt;&gt;Menus!$D$2,$J99&lt;&gt;Menus!$D$9))),"Oof2nd_NotOK",""))</f>
        <v/>
      </c>
    </row>
    <row r="100" spans="1:22" ht="20.100000000000001" customHeight="1" x14ac:dyDescent="0.25">
      <c r="S100" s="35"/>
    </row>
    <row r="101" spans="1:22" ht="12" customHeight="1" x14ac:dyDescent="0.25">
      <c r="L101" s="7"/>
      <c r="M101" s="26"/>
      <c r="S101" s="35"/>
    </row>
    <row r="102" spans="1:22" ht="30" customHeight="1" thickBot="1" x14ac:dyDescent="0.3">
      <c r="A102" s="12" t="str">
        <f>"Third Principal Disclosure Level:"</f>
        <v>Third Principal Disclosure Level:</v>
      </c>
      <c r="B102" s="13"/>
      <c r="C102" s="13"/>
      <c r="D102" s="13"/>
      <c r="E102" s="13"/>
      <c r="F102" s="233">
        <f>IF(F$7="&lt;Insert name of Applicant entity here&gt;","",F$7)</f>
        <v>0</v>
      </c>
      <c r="G102" s="233"/>
      <c r="H102" s="233"/>
      <c r="I102" s="233"/>
      <c r="J102" s="233"/>
      <c r="K102" s="233"/>
      <c r="L102" s="13"/>
      <c r="S102" s="35"/>
    </row>
    <row r="103" spans="1:22" x14ac:dyDescent="0.25">
      <c r="A103" s="2"/>
      <c r="B103" s="234" t="s">
        <v>198</v>
      </c>
      <c r="C103" s="234"/>
      <c r="D103" s="234"/>
      <c r="E103" s="234"/>
      <c r="F103" s="234"/>
      <c r="G103" s="234"/>
      <c r="H103" s="234"/>
      <c r="L103" s="7"/>
      <c r="M103" s="26"/>
      <c r="S103" s="35"/>
    </row>
    <row r="104" spans="1:22" ht="15" customHeight="1" x14ac:dyDescent="0.25">
      <c r="B104" s="232" t="s">
        <v>120</v>
      </c>
      <c r="C104" s="157"/>
      <c r="D104" s="157"/>
      <c r="F104" s="235" t="s">
        <v>89</v>
      </c>
    </row>
    <row r="105" spans="1:22" ht="75" customHeight="1" x14ac:dyDescent="0.25">
      <c r="A105" s="2"/>
      <c r="B105" s="232"/>
      <c r="C105" s="157"/>
      <c r="D105" s="143" t="s">
        <v>248</v>
      </c>
      <c r="E105" s="4"/>
      <c r="F105" s="235"/>
      <c r="G105" s="6"/>
      <c r="H105" s="10" t="s">
        <v>244</v>
      </c>
      <c r="I105" s="6"/>
      <c r="J105" s="11" t="s">
        <v>246</v>
      </c>
      <c r="L105" s="10" t="s">
        <v>197</v>
      </c>
      <c r="M105" s="25"/>
      <c r="N105" s="18" t="s">
        <v>153</v>
      </c>
      <c r="P105" s="86" t="s">
        <v>255</v>
      </c>
      <c r="R105" s="86" t="s">
        <v>88</v>
      </c>
      <c r="S105" s="87"/>
      <c r="T105" s="86" t="s">
        <v>195</v>
      </c>
      <c r="V105" s="175" t="s">
        <v>272</v>
      </c>
    </row>
    <row r="106" spans="1:22" ht="5.0999999999999996" customHeight="1" x14ac:dyDescent="0.25">
      <c r="A106" s="2"/>
      <c r="B106" s="35"/>
      <c r="C106" s="35"/>
      <c r="D106" s="35"/>
      <c r="E106" s="35"/>
      <c r="F106" s="34"/>
      <c r="G106" s="34"/>
      <c r="H106" s="34"/>
      <c r="I106" s="34"/>
      <c r="J106" s="35"/>
      <c r="K106" s="35"/>
      <c r="L106" s="35"/>
      <c r="P106" s="84"/>
      <c r="R106" s="85"/>
      <c r="T106" s="84"/>
      <c r="V106" s="174"/>
    </row>
    <row r="107" spans="1:22" ht="20.100000000000001" customHeight="1" x14ac:dyDescent="0.25">
      <c r="B107" s="153" t="s">
        <v>12</v>
      </c>
      <c r="C107" s="151"/>
      <c r="D107" s="152" t="str">
        <f>IF($B107=Menus!$L$2,"",IF(LEFT($B107,3)="N/A","N/A",IF(RIGHT(LEFT($B107,2),1)=".",IF(RIGHT(LEFT($B107,4),1)=".",LEFT($B107,4),LEFT($B107,5)),IF(RIGHT(LEFT($B107,5),1)=".",LEFT($B107,5),LEFT($B107,6)))&amp;"("&amp;TEXT(IF($B107=Menus!$L$2,0,COUNTIF($B$107:$B107,$B107)),"#")&amp;")"))</f>
        <v/>
      </c>
      <c r="E107" s="75"/>
      <c r="F107" s="30" t="s">
        <v>2</v>
      </c>
      <c r="G107" s="74"/>
      <c r="H107" s="9"/>
      <c r="I107" s="73"/>
      <c r="J107" s="9" t="s">
        <v>2</v>
      </c>
      <c r="L107" s="137"/>
      <c r="M107" s="42" t="str">
        <f>IF($P$7="No","",IF(OR($J107=Menus!$D$3,$J107=Menus!$D$4,$J107=Menus!$D$5,$J107=Menus!$D$8),IF($P107=1,"ü","¤"),IF(OR($J107=Menus!$D$6,$J107=Menus!$D$7,$J107=Menus!$D$9),"û","")))</f>
        <v/>
      </c>
      <c r="N107" s="102" t="str">
        <f>IF(OR($F107=Menus!$E$2,$F107=Menus!$E$3,$F107=Menus!$E$4,$F107=Menus!$E$5,$F107=Menus!$E$6,$F107=Menus!$E$7,$F107=Menus!$E$8,$F107=Menus!$E$9,$F107=Menus!$E$10,$F107=Menus!$E$11,$F107=Menus!$E$12,$F107=Menus!$E$13,$F107=Menus!$E$14)=FALSE,Pof2nd_NotOK,IF($B107="N/A - Natural Person",NotNeeded,IF(OR(AND($J107&lt;&gt;Menus!$F$2,$J107&lt;&gt;Menus!$F$3,$J107&lt;&gt;Menus!$F$4,$J107&lt;&gt;Menus!$F$5),AND(OR($F107=Menus!$E$10,$F40=Menus!$E$11,$F40=Menus!$E$12,$F40=Menus!$E$13,$F40=Menus!$E$14),AND($J107&lt;&gt;Menus!$F$2,$J107&lt;&gt;Menus!$F$3))),Oof3rd_NotOK,IF(OR($B107=Menus!$L$2,ISERROR(INDEX($J$40:$J$99,MATCH($R107,$D$40:$D$99,0))))=TRUE,Select2PrincipalNo,IF($F107=Menus!$E$2,SelectaPrincipal,IF(INDEX($J$40:$J$99,MATCH($R107,$D$40:$D$99,0))=Menus!$D$3,IF(OR($F107=Menus!$E$3,$F107=Menus!$E$4),OK,NOT_OK),IF(INDEX($J$40:$J$99,MATCH($R107,$D$40:$D$99,0))=Menus!$D$4,IF(OR($F107=Menus!$E$5,$F107=Menus!$E$6,$F107=Menus!$E$7,$F107=Menus!$E$8),OK,NOT_OK),IF(OR(INDEX($J$40:$J$99,MATCH($R107,$D$40:$D$99,0))=Menus!$D$5,INDEX($J$40:$J$99,MATCH($R107,$D$40:$D$99,0))=Menus!$D$6),IF(OR($F107=Menus!$E$9,$F107=Menus!$E$10,$F107=Menus!$E$11),OK,NOT_OK),IF(INDEX($J$40:$J$99,MATCH($R107,$D$40:$D$99,0))=Menus!$D$7,IF(OR($F107=Menus!$E$10,$F107=Menus!$E$11,$F107=Menus!$E$12),OK,NOT_OK),IF(INDEX($J$40:$J$99,MATCH($R107,$D$40:$D$99,0))=Menus!$D$8,IF(OR($F107=Menus!$E$13,$F107=Menus!$E$14),OK,NOT_OK),IF(INDEX($J$40:$J$99,MATCH($R107,$D$40:$D$99,0))=Menus!$D$9,NOT_OK,"")))))))&amp;IF(AND($H107="",$F107&lt;&gt;Menus!$C$2,$J107&lt;&gt;Menus!$D$2),NeedName,IF(AND($F107&lt;&gt;Menus!$E$2,OR($J107=Menus!$F$4,$J107=Menus!$F$5),V107&lt;&gt;"Pof2nd_NotOK",V107&lt;&gt;"Oof3rd_NotOK"),Continue,IF(AND($F107&lt;&gt;Menus!$E$2,$J107=Menus!$F$3),Final,"")))))))</f>
        <v>Please select a Second Level Principal Entity #, as applicable.</v>
      </c>
      <c r="P107" s="118" t="str">
        <f>IF(SUMIFS($L$174:$L$233,$R$174:$R$233,$D107)=0,"",SUMIFS($L$174:$L$233,$R$174:$R$233,$D107))</f>
        <v/>
      </c>
      <c r="R107" s="117" t="str">
        <f t="shared" ref="R107:R138" si="7">IF(ISERR(_xlfn.NUMBERVALUE(LEFT(B107,2)))=TRUE,"",_xlfn.NUMBERVALUE(LEFT(B107,2))&amp;".")&amp;IF(ISERR(_xlfn.NUMBERVALUE(LEFT(B107,2)))=TRUE,"",IF(_xlfn.NUMBERVALUE(LEFT(B107,2))&lt;10,IF(RIGHT(LEFT(B107,4),1)=".",RIGHT(LEFT(B107,3),1),RIGHT(LEFT(B107,4),1)),IF(RIGHT(LEFT(B107,5),1)=".",RIGHT(LEFT(B107,4),1),RIGHT(LEFT(B107,5),2)))&amp;".")</f>
        <v/>
      </c>
      <c r="S107" s="122"/>
      <c r="T107" s="117">
        <f t="shared" ref="T107:T138" si="8">IF(OR(N107=NOT_OK,N107=NOT_OK&amp;"  "&amp;NaturalPerson,N107=Pof2nd_NotOK,N107=NotNeeded),1,IF(N107=Oof3rd_NotOK,2,IF(N107=OK&amp;Continue,3,IF(N107=OK&amp;Final,4,0))))</f>
        <v>0</v>
      </c>
      <c r="V107" s="84" t="str">
        <f>IF(OR($F107=Menus!$E$2,$F107=Menus!$E$3,$F107=Menus!$E$4,$F107=Menus!$E$5,$F107=Menus!$E$6,$F107=Menus!$E$7,$F107=Menus!$E$8,$F107=Menus!$E$9,$F107=Menus!$E$10,$F107=Menus!$E$11,$F107=Menus!$E$12,$F107=Menus!$E$13,$F107=Menus!$E$14)=FALSE,"Pof2nd_NotOK",IF(OR(AND($J107&lt;&gt;Menus!$F$2,$J107&lt;&gt;Menus!$F$3,$J107&lt;&gt;Menus!$F$4,$J107&lt;&gt;Menus!$F$5),AND(OR($F107=Menus!$E$10,$F40=Menus!$E$11,$F40=Menus!$E$12,$F40=Menus!$E$13,$F40=Menus!$E$14),AND($J107&lt;&gt;Menus!$F$2,$J107&lt;&gt;Menus!$F$3))),"Oof3rd_NotOK",""))</f>
        <v/>
      </c>
    </row>
    <row r="108" spans="1:22" ht="20.100000000000001" customHeight="1" x14ac:dyDescent="0.25">
      <c r="B108" s="153" t="s">
        <v>12</v>
      </c>
      <c r="C108" s="151"/>
      <c r="D108" s="152" t="str">
        <f>IF($B108=Menus!$L$2,"",IF(LEFT($B108,3)="N/A","N/A",IF(RIGHT(LEFT($B108,2),1)=".",IF(RIGHT(LEFT($B108,4),1)=".",LEFT($B108,4),LEFT($B108,5)),IF(RIGHT(LEFT($B108,5),1)=".",LEFT($B108,5),LEFT($B108,6)))&amp;"("&amp;TEXT(IF($B108=Menus!$L$2,0,COUNTIF($B$107:$B108,$B108)),"#")&amp;")"))</f>
        <v/>
      </c>
      <c r="E108" s="75"/>
      <c r="F108" s="30" t="s">
        <v>2</v>
      </c>
      <c r="G108" s="74"/>
      <c r="H108" s="9"/>
      <c r="I108" s="73"/>
      <c r="J108" s="9" t="s">
        <v>2</v>
      </c>
      <c r="L108" s="137"/>
      <c r="M108" s="42" t="str">
        <f>IF($P$7="No","",IF(OR($J108=Menus!$D$3,$J108=Menus!$D$4,$J108=Menus!$D$5,$J108=Menus!$D$8),IF($P108=1,"ü","¤"),IF(OR($J108=Menus!$D$6,$J108=Menus!$D$7,$J108=Menus!$D$9),"û","")))</f>
        <v/>
      </c>
      <c r="N108" s="102" t="str">
        <f>IF(OR($F108=Menus!$E$2,$F108=Menus!$E$3,$F108=Menus!$E$4,$F108=Menus!$E$5,$F108=Menus!$E$6,$F108=Menus!$E$7,$F108=Menus!$E$8,$F108=Menus!$E$9,$F108=Menus!$E$10,$F108=Menus!$E$11,$F108=Menus!$E$12,$F108=Menus!$E$13,$F108=Menus!$E$14)=FALSE,Pof2nd_NotOK,IF($B108="N/A - Natural Person",NotNeeded,IF(OR(AND($J108&lt;&gt;Menus!$F$2,$J108&lt;&gt;Menus!$F$3,$J108&lt;&gt;Menus!$F$4,$J108&lt;&gt;Menus!$F$5),AND(OR($F108=Menus!$E$10,$F41=Menus!$E$11,$F41=Menus!$E$12,$F41=Menus!$E$13,$F41=Menus!$E$14),AND($J108&lt;&gt;Menus!$F$2,$J108&lt;&gt;Menus!$F$3))),Oof3rd_NotOK,IF(OR($B108=Menus!$L$2,ISERROR(INDEX($J$40:$J$99,MATCH($R108,$D$40:$D$99,0))))=TRUE,Select2PrincipalNo,IF($F108=Menus!$E$2,SelectaPrincipal,IF(INDEX($J$40:$J$99,MATCH($R108,$D$40:$D$99,0))=Menus!$D$3,IF(OR($F108=Menus!$E$3,$F108=Menus!$E$4),OK,NOT_OK),IF(INDEX($J$40:$J$99,MATCH($R108,$D$40:$D$99,0))=Menus!$D$4,IF(OR($F108=Menus!$E$5,$F108=Menus!$E$6,$F108=Menus!$E$7,$F108=Menus!$E$8),OK,NOT_OK),IF(OR(INDEX($J$40:$J$99,MATCH($R108,$D$40:$D$99,0))=Menus!$D$5,INDEX($J$40:$J$99,MATCH($R108,$D$40:$D$99,0))=Menus!$D$6),IF(OR($F108=Menus!$E$9,$F108=Menus!$E$10,$F108=Menus!$E$11),OK,NOT_OK),IF(INDEX($J$40:$J$99,MATCH($R108,$D$40:$D$99,0))=Menus!$D$7,IF(OR($F108=Menus!$E$10,$F108=Menus!$E$11,$F108=Menus!$E$12),OK,NOT_OK),IF(INDEX($J$40:$J$99,MATCH($R108,$D$40:$D$99,0))=Menus!$D$8,IF(OR($F108=Menus!$E$13,$F108=Menus!$E$14),OK,NOT_OK),IF(INDEX($J$40:$J$99,MATCH($R108,$D$40:$D$99,0))=Menus!$D$9,NOT_OK,"")))))))&amp;IF(AND($H108="",$F108&lt;&gt;Menus!$C$2,$J108&lt;&gt;Menus!$D$2),NeedName,IF(AND($F108&lt;&gt;Menus!$E$2,OR($J108=Menus!$F$4,$J108=Menus!$F$5),V108&lt;&gt;"Pof2nd_NotOK",V108&lt;&gt;"Oof3rd_NotOK"),Continue,IF(AND($F108&lt;&gt;Menus!$E$2,$J108=Menus!$F$3),Final,"")))))))</f>
        <v>Please select a Second Level Principal Entity #, as applicable.</v>
      </c>
      <c r="P108" s="118" t="str">
        <f t="shared" ref="P108:P166" si="9">IF(SUMIFS($L$174:$L$233,$R$174:$R$233,$D108)=0,"",SUMIFS($L$174:$L$233,$R$174:$R$233,$D108))</f>
        <v/>
      </c>
      <c r="R108" s="117" t="str">
        <f t="shared" si="7"/>
        <v/>
      </c>
      <c r="S108" s="122"/>
      <c r="T108" s="117">
        <f t="shared" si="8"/>
        <v>0</v>
      </c>
      <c r="V108" s="84" t="str">
        <f>IF(OR($F108=Menus!$E$2,$F108=Menus!$E$3,$F108=Menus!$E$4,$F108=Menus!$E$5,$F108=Menus!$E$6,$F108=Menus!$E$7,$F108=Menus!$E$8,$F108=Menus!$E$9,$F108=Menus!$E$10,$F108=Menus!$E$11,$F108=Menus!$E$12,$F108=Menus!$E$13,$F108=Menus!$E$14)=FALSE,"Pof2nd_NotOK",IF(OR(AND($J108&lt;&gt;Menus!$F$2,$J108&lt;&gt;Menus!$F$3,$J108&lt;&gt;Menus!$F$4,$J108&lt;&gt;Menus!$F$5),AND(OR($F108=Menus!$E$10,$F41=Menus!$E$11,$F41=Menus!$E$12,$F41=Menus!$E$13,$F41=Menus!$E$14),AND($J108&lt;&gt;Menus!$F$2,$J108&lt;&gt;Menus!$F$3))),"Oof3rd_NotOK",""))</f>
        <v/>
      </c>
    </row>
    <row r="109" spans="1:22" ht="20.100000000000001" customHeight="1" x14ac:dyDescent="0.25">
      <c r="B109" s="153" t="s">
        <v>12</v>
      </c>
      <c r="C109" s="151"/>
      <c r="D109" s="152" t="str">
        <f>IF($B109=Menus!$L$2,"",IF(LEFT($B109,3)="N/A","N/A",IF(RIGHT(LEFT($B109,2),1)=".",IF(RIGHT(LEFT($B109,4),1)=".",LEFT($B109,4),LEFT($B109,5)),IF(RIGHT(LEFT($B109,5),1)=".",LEFT($B109,5),LEFT($B109,6)))&amp;"("&amp;TEXT(IF($B109=Menus!$L$2,0,COUNTIF($B$107:$B109,$B109)),"#")&amp;")"))</f>
        <v/>
      </c>
      <c r="E109" s="75"/>
      <c r="F109" s="30" t="s">
        <v>2</v>
      </c>
      <c r="G109" s="74"/>
      <c r="H109" s="9"/>
      <c r="I109" s="73"/>
      <c r="J109" s="9" t="s">
        <v>2</v>
      </c>
      <c r="L109" s="137"/>
      <c r="M109" s="42" t="str">
        <f>IF($P$7="No","",IF(OR($J109=Menus!$D$3,$J109=Menus!$D$4,$J109=Menus!$D$5,$J109=Menus!$D$8),IF($P109=1,"ü","¤"),IF(OR($J109=Menus!$D$6,$J109=Menus!$D$7,$J109=Menus!$D$9),"û","")))</f>
        <v/>
      </c>
      <c r="N109" s="102" t="str">
        <f>IF(OR($F109=Menus!$E$2,$F109=Menus!$E$3,$F109=Menus!$E$4,$F109=Menus!$E$5,$F109=Menus!$E$6,$F109=Menus!$E$7,$F109=Menus!$E$8,$F109=Menus!$E$9,$F109=Menus!$E$10,$F109=Menus!$E$11,$F109=Menus!$E$12,$F109=Menus!$E$13,$F109=Menus!$E$14)=FALSE,Pof2nd_NotOK,IF($B109="N/A - Natural Person",NotNeeded,IF(OR(AND($J109&lt;&gt;Menus!$F$2,$J109&lt;&gt;Menus!$F$3,$J109&lt;&gt;Menus!$F$4,$J109&lt;&gt;Menus!$F$5),AND(OR($F109=Menus!$E$10,$F42=Menus!$E$11,$F42=Menus!$E$12,$F42=Menus!$E$13,$F42=Menus!$E$14),AND($J109&lt;&gt;Menus!$F$2,$J109&lt;&gt;Menus!$F$3))),Oof3rd_NotOK,IF(OR($B109=Menus!$L$2,ISERROR(INDEX($J$40:$J$99,MATCH($R109,$D$40:$D$99,0))))=TRUE,Select2PrincipalNo,IF($F109=Menus!$E$2,SelectaPrincipal,IF(INDEX($J$40:$J$99,MATCH($R109,$D$40:$D$99,0))=Menus!$D$3,IF(OR($F109=Menus!$E$3,$F109=Menus!$E$4),OK,NOT_OK),IF(INDEX($J$40:$J$99,MATCH($R109,$D$40:$D$99,0))=Menus!$D$4,IF(OR($F109=Menus!$E$5,$F109=Menus!$E$6,$F109=Menus!$E$7,$F109=Menus!$E$8),OK,NOT_OK),IF(OR(INDEX($J$40:$J$99,MATCH($R109,$D$40:$D$99,0))=Menus!$D$5,INDEX($J$40:$J$99,MATCH($R109,$D$40:$D$99,0))=Menus!$D$6),IF(OR($F109=Menus!$E$9,$F109=Menus!$E$10,$F109=Menus!$E$11),OK,NOT_OK),IF(INDEX($J$40:$J$99,MATCH($R109,$D$40:$D$99,0))=Menus!$D$7,IF(OR($F109=Menus!$E$10,$F109=Menus!$E$11,$F109=Menus!$E$12),OK,NOT_OK),IF(INDEX($J$40:$J$99,MATCH($R109,$D$40:$D$99,0))=Menus!$D$8,IF(OR($F109=Menus!$E$13,$F109=Menus!$E$14),OK,NOT_OK),IF(INDEX($J$40:$J$99,MATCH($R109,$D$40:$D$99,0))=Menus!$D$9,NOT_OK,"")))))))&amp;IF(AND($H109="",$F109&lt;&gt;Menus!$C$2,$J109&lt;&gt;Menus!$D$2),NeedName,IF(AND($F109&lt;&gt;Menus!$E$2,OR($J109=Menus!$F$4,$J109=Menus!$F$5),V109&lt;&gt;"Pof2nd_NotOK",V109&lt;&gt;"Oof3rd_NotOK"),Continue,IF(AND($F109&lt;&gt;Menus!$E$2,$J109=Menus!$F$3),Final,"")))))))</f>
        <v>Please select a Second Level Principal Entity #, as applicable.</v>
      </c>
      <c r="P109" s="118" t="str">
        <f t="shared" si="9"/>
        <v/>
      </c>
      <c r="R109" s="117" t="str">
        <f t="shared" si="7"/>
        <v/>
      </c>
      <c r="S109" s="122"/>
      <c r="T109" s="117">
        <f t="shared" si="8"/>
        <v>0</v>
      </c>
      <c r="V109" s="84" t="str">
        <f>IF(OR($F109=Menus!$E$2,$F109=Menus!$E$3,$F109=Menus!$E$4,$F109=Menus!$E$5,$F109=Menus!$E$6,$F109=Menus!$E$7,$F109=Menus!$E$8,$F109=Menus!$E$9,$F109=Menus!$E$10,$F109=Menus!$E$11,$F109=Menus!$E$12,$F109=Menus!$E$13,$F109=Menus!$E$14)=FALSE,"Pof2nd_NotOK",IF(OR(AND($J109&lt;&gt;Menus!$F$2,$J109&lt;&gt;Menus!$F$3,$J109&lt;&gt;Menus!$F$4,$J109&lt;&gt;Menus!$F$5),AND(OR($F109=Menus!$E$10,$F42=Menus!$E$11,$F42=Menus!$E$12,$F42=Menus!$E$13,$F42=Menus!$E$14),AND($J109&lt;&gt;Menus!$F$2,$J109&lt;&gt;Menus!$F$3))),"Oof3rd_NotOK",""))</f>
        <v/>
      </c>
    </row>
    <row r="110" spans="1:22" ht="20.100000000000001" customHeight="1" x14ac:dyDescent="0.25">
      <c r="B110" s="153" t="s">
        <v>12</v>
      </c>
      <c r="C110" s="151"/>
      <c r="D110" s="152" t="str">
        <f>IF($B110=Menus!$L$2,"",IF(LEFT($B110,3)="N/A","N/A",IF(RIGHT(LEFT($B110,2),1)=".",IF(RIGHT(LEFT($B110,4),1)=".",LEFT($B110,4),LEFT($B110,5)),IF(RIGHT(LEFT($B110,5),1)=".",LEFT($B110,5),LEFT($B110,6)))&amp;"("&amp;TEXT(IF($B110=Menus!$L$2,0,COUNTIF($B$107:$B110,$B110)),"#")&amp;")"))</f>
        <v/>
      </c>
      <c r="E110" s="75"/>
      <c r="F110" s="30" t="s">
        <v>2</v>
      </c>
      <c r="G110" s="74"/>
      <c r="H110" s="9"/>
      <c r="I110" s="73"/>
      <c r="J110" s="9" t="s">
        <v>2</v>
      </c>
      <c r="L110" s="137"/>
      <c r="M110" s="42" t="str">
        <f>IF($P$7="No","",IF(OR($J110=Menus!$D$3,$J110=Menus!$D$4,$J110=Menus!$D$5,$J110=Menus!$D$8),IF($P110=1,"ü","¤"),IF(OR($J110=Menus!$D$6,$J110=Menus!$D$7,$J110=Menus!$D$9),"û","")))</f>
        <v/>
      </c>
      <c r="N110" s="102" t="str">
        <f>IF(OR($F110=Menus!$E$2,$F110=Menus!$E$3,$F110=Menus!$E$4,$F110=Menus!$E$5,$F110=Menus!$E$6,$F110=Menus!$E$7,$F110=Menus!$E$8,$F110=Menus!$E$9,$F110=Menus!$E$10,$F110=Menus!$E$11,$F110=Menus!$E$12,$F110=Menus!$E$13,$F110=Menus!$E$14)=FALSE,Pof2nd_NotOK,IF($B110="N/A - Natural Person",NotNeeded,IF(OR(AND($J110&lt;&gt;Menus!$F$2,$J110&lt;&gt;Menus!$F$3,$J110&lt;&gt;Menus!$F$4,$J110&lt;&gt;Menus!$F$5),AND(OR($F110=Menus!$E$10,$F43=Menus!$E$11,$F43=Menus!$E$12,$F43=Menus!$E$13,$F43=Menus!$E$14),AND($J110&lt;&gt;Menus!$F$2,$J110&lt;&gt;Menus!$F$3))),Oof3rd_NotOK,IF(OR($B110=Menus!$L$2,ISERROR(INDEX($J$40:$J$99,MATCH($R110,$D$40:$D$99,0))))=TRUE,Select2PrincipalNo,IF($F110=Menus!$E$2,SelectaPrincipal,IF(INDEX($J$40:$J$99,MATCH($R110,$D$40:$D$99,0))=Menus!$D$3,IF(OR($F110=Menus!$E$3,$F110=Menus!$E$4),OK,NOT_OK),IF(INDEX($J$40:$J$99,MATCH($R110,$D$40:$D$99,0))=Menus!$D$4,IF(OR($F110=Menus!$E$5,$F110=Menus!$E$6,$F110=Menus!$E$7,$F110=Menus!$E$8),OK,NOT_OK),IF(OR(INDEX($J$40:$J$99,MATCH($R110,$D$40:$D$99,0))=Menus!$D$5,INDEX($J$40:$J$99,MATCH($R110,$D$40:$D$99,0))=Menus!$D$6),IF(OR($F110=Menus!$E$9,$F110=Menus!$E$10,$F110=Menus!$E$11),OK,NOT_OK),IF(INDEX($J$40:$J$99,MATCH($R110,$D$40:$D$99,0))=Menus!$D$7,IF(OR($F110=Menus!$E$10,$F110=Menus!$E$11,$F110=Menus!$E$12),OK,NOT_OK),IF(INDEX($J$40:$J$99,MATCH($R110,$D$40:$D$99,0))=Menus!$D$8,IF(OR($F110=Menus!$E$13,$F110=Menus!$E$14),OK,NOT_OK),IF(INDEX($J$40:$J$99,MATCH($R110,$D$40:$D$99,0))=Menus!$D$9,NOT_OK,"")))))))&amp;IF(AND($H110="",$F110&lt;&gt;Menus!$C$2,$J110&lt;&gt;Menus!$D$2),NeedName,IF(AND($F110&lt;&gt;Menus!$E$2,OR($J110=Menus!$F$4,$J110=Menus!$F$5),V110&lt;&gt;"Pof2nd_NotOK",V110&lt;&gt;"Oof3rd_NotOK"),Continue,IF(AND($F110&lt;&gt;Menus!$E$2,$J110=Menus!$F$3),Final,"")))))))</f>
        <v>Please select a Second Level Principal Entity #, as applicable.</v>
      </c>
      <c r="P110" s="118" t="str">
        <f t="shared" si="9"/>
        <v/>
      </c>
      <c r="R110" s="117" t="str">
        <f t="shared" si="7"/>
        <v/>
      </c>
      <c r="S110" s="122"/>
      <c r="T110" s="117">
        <f t="shared" si="8"/>
        <v>0</v>
      </c>
      <c r="V110" s="84" t="str">
        <f>IF(OR($F110=Menus!$E$2,$F110=Menus!$E$3,$F110=Menus!$E$4,$F110=Menus!$E$5,$F110=Menus!$E$6,$F110=Menus!$E$7,$F110=Menus!$E$8,$F110=Menus!$E$9,$F110=Menus!$E$10,$F110=Menus!$E$11,$F110=Menus!$E$12,$F110=Menus!$E$13,$F110=Menus!$E$14)=FALSE,"Pof2nd_NotOK",IF(OR(AND($J110&lt;&gt;Menus!$F$2,$J110&lt;&gt;Menus!$F$3,$J110&lt;&gt;Menus!$F$4,$J110&lt;&gt;Menus!$F$5),AND(OR($F110=Menus!$E$10,$F43=Menus!$E$11,$F43=Menus!$E$12,$F43=Menus!$E$13,$F43=Menus!$E$14),AND($J110&lt;&gt;Menus!$F$2,$J110&lt;&gt;Menus!$F$3))),"Oof3rd_NotOK",""))</f>
        <v/>
      </c>
    </row>
    <row r="111" spans="1:22" ht="20.100000000000001" customHeight="1" x14ac:dyDescent="0.25">
      <c r="B111" s="153" t="s">
        <v>12</v>
      </c>
      <c r="C111" s="151"/>
      <c r="D111" s="152" t="str">
        <f>IF($B111=Menus!$L$2,"",IF(LEFT($B111,3)="N/A","N/A",IF(RIGHT(LEFT($B111,2),1)=".",IF(RIGHT(LEFT($B111,4),1)=".",LEFT($B111,4),LEFT($B111,5)),IF(RIGHT(LEFT($B111,5),1)=".",LEFT($B111,5),LEFT($B111,6)))&amp;"("&amp;TEXT(IF($B111=Menus!$L$2,0,COUNTIF($B$107:$B111,$B111)),"#")&amp;")"))</f>
        <v/>
      </c>
      <c r="E111" s="75"/>
      <c r="F111" s="30" t="s">
        <v>2</v>
      </c>
      <c r="G111" s="74"/>
      <c r="H111" s="9"/>
      <c r="I111" s="73"/>
      <c r="J111" s="9" t="s">
        <v>2</v>
      </c>
      <c r="L111" s="137"/>
      <c r="M111" s="42" t="str">
        <f>IF($P$7="No","",IF(OR($J111=Menus!$D$3,$J111=Menus!$D$4,$J111=Menus!$D$5,$J111=Menus!$D$8),IF($P111=1,"ü","¤"),IF(OR($J111=Menus!$D$6,$J111=Menus!$D$7,$J111=Menus!$D$9),"û","")))</f>
        <v/>
      </c>
      <c r="N111" s="102" t="str">
        <f>IF(OR($F111=Menus!$E$2,$F111=Menus!$E$3,$F111=Menus!$E$4,$F111=Menus!$E$5,$F111=Menus!$E$6,$F111=Menus!$E$7,$F111=Menus!$E$8,$F111=Menus!$E$9,$F111=Menus!$E$10,$F111=Menus!$E$11,$F111=Menus!$E$12,$F111=Menus!$E$13,$F111=Menus!$E$14)=FALSE,Pof2nd_NotOK,IF($B111="N/A - Natural Person",NotNeeded,IF(OR(AND($J111&lt;&gt;Menus!$F$2,$J111&lt;&gt;Menus!$F$3,$J111&lt;&gt;Menus!$F$4,$J111&lt;&gt;Menus!$F$5),AND(OR($F111=Menus!$E$10,$F44=Menus!$E$11,$F44=Menus!$E$12,$F44=Menus!$E$13,$F44=Menus!$E$14),AND($J111&lt;&gt;Menus!$F$2,$J111&lt;&gt;Menus!$F$3))),Oof3rd_NotOK,IF(OR($B111=Menus!$L$2,ISERROR(INDEX($J$40:$J$99,MATCH($R111,$D$40:$D$99,0))))=TRUE,Select2PrincipalNo,IF($F111=Menus!$E$2,SelectaPrincipal,IF(INDEX($J$40:$J$99,MATCH($R111,$D$40:$D$99,0))=Menus!$D$3,IF(OR($F111=Menus!$E$3,$F111=Menus!$E$4),OK,NOT_OK),IF(INDEX($J$40:$J$99,MATCH($R111,$D$40:$D$99,0))=Menus!$D$4,IF(OR($F111=Menus!$E$5,$F111=Menus!$E$6,$F111=Menus!$E$7,$F111=Menus!$E$8),OK,NOT_OK),IF(OR(INDEX($J$40:$J$99,MATCH($R111,$D$40:$D$99,0))=Menus!$D$5,INDEX($J$40:$J$99,MATCH($R111,$D$40:$D$99,0))=Menus!$D$6),IF(OR($F111=Menus!$E$9,$F111=Menus!$E$10,$F111=Menus!$E$11),OK,NOT_OK),IF(INDEX($J$40:$J$99,MATCH($R111,$D$40:$D$99,0))=Menus!$D$7,IF(OR($F111=Menus!$E$10,$F111=Menus!$E$11,$F111=Menus!$E$12),OK,NOT_OK),IF(INDEX($J$40:$J$99,MATCH($R111,$D$40:$D$99,0))=Menus!$D$8,IF(OR($F111=Menus!$E$13,$F111=Menus!$E$14),OK,NOT_OK),IF(INDEX($J$40:$J$99,MATCH($R111,$D$40:$D$99,0))=Menus!$D$9,NOT_OK,"")))))))&amp;IF(AND($H111="",$F111&lt;&gt;Menus!$C$2,$J111&lt;&gt;Menus!$D$2),NeedName,IF(AND($F111&lt;&gt;Menus!$E$2,OR($J111=Menus!$F$4,$J111=Menus!$F$5),V111&lt;&gt;"Pof2nd_NotOK",V111&lt;&gt;"Oof3rd_NotOK"),Continue,IF(AND($F111&lt;&gt;Menus!$E$2,$J111=Menus!$F$3),Final,"")))))))</f>
        <v>Please select a Second Level Principal Entity #, as applicable.</v>
      </c>
      <c r="P111" s="118" t="str">
        <f t="shared" si="9"/>
        <v/>
      </c>
      <c r="R111" s="117" t="str">
        <f t="shared" si="7"/>
        <v/>
      </c>
      <c r="S111" s="122"/>
      <c r="T111" s="117">
        <f t="shared" si="8"/>
        <v>0</v>
      </c>
      <c r="V111" s="84" t="str">
        <f>IF(OR($F111=Menus!$E$2,$F111=Menus!$E$3,$F111=Menus!$E$4,$F111=Menus!$E$5,$F111=Menus!$E$6,$F111=Menus!$E$7,$F111=Menus!$E$8,$F111=Menus!$E$9,$F111=Menus!$E$10,$F111=Menus!$E$11,$F111=Menus!$E$12,$F111=Menus!$E$13,$F111=Menus!$E$14)=FALSE,"Pof2nd_NotOK",IF(OR(AND($J111&lt;&gt;Menus!$F$2,$J111&lt;&gt;Menus!$F$3,$J111&lt;&gt;Menus!$F$4,$J111&lt;&gt;Menus!$F$5),AND(OR($F111=Menus!$E$10,$F44=Menus!$E$11,$F44=Menus!$E$12,$F44=Menus!$E$13,$F44=Menus!$E$14),AND($J111&lt;&gt;Menus!$F$2,$J111&lt;&gt;Menus!$F$3))),"Oof3rd_NotOK",""))</f>
        <v/>
      </c>
    </row>
    <row r="112" spans="1:22" ht="20.100000000000001" customHeight="1" x14ac:dyDescent="0.25">
      <c r="B112" s="153" t="s">
        <v>12</v>
      </c>
      <c r="C112" s="151"/>
      <c r="D112" s="152" t="str">
        <f>IF($B112=Menus!$L$2,"",IF(LEFT($B112,3)="N/A","N/A",IF(RIGHT(LEFT($B112,2),1)=".",IF(RIGHT(LEFT($B112,4),1)=".",LEFT($B112,4),LEFT($B112,5)),IF(RIGHT(LEFT($B112,5),1)=".",LEFT($B112,5),LEFT($B112,6)))&amp;"("&amp;TEXT(IF($B112=Menus!$L$2,0,COUNTIF($B$107:$B112,$B112)),"#")&amp;")"))</f>
        <v/>
      </c>
      <c r="E112" s="75"/>
      <c r="F112" s="30" t="s">
        <v>2</v>
      </c>
      <c r="G112" s="74"/>
      <c r="H112" s="9"/>
      <c r="I112" s="73"/>
      <c r="J112" s="9" t="s">
        <v>2</v>
      </c>
      <c r="L112" s="137"/>
      <c r="M112" s="42" t="str">
        <f>IF($P$7="No","",IF(OR($J112=Menus!$D$3,$J112=Menus!$D$4,$J112=Menus!$D$5,$J112=Menus!$D$8),IF($P112=1,"ü","¤"),IF(OR($J112=Menus!$D$6,$J112=Menus!$D$7,$J112=Menus!$D$9),"û","")))</f>
        <v/>
      </c>
      <c r="N112" s="102" t="str">
        <f>IF(OR($F112=Menus!$E$2,$F112=Menus!$E$3,$F112=Menus!$E$4,$F112=Menus!$E$5,$F112=Menus!$E$6,$F112=Menus!$E$7,$F112=Menus!$E$8,$F112=Menus!$E$9,$F112=Menus!$E$10,$F112=Menus!$E$11,$F112=Menus!$E$12,$F112=Menus!$E$13,$F112=Menus!$E$14)=FALSE,Pof2nd_NotOK,IF($B112="N/A - Natural Person",NotNeeded,IF(OR(AND($J112&lt;&gt;Menus!$F$2,$J112&lt;&gt;Menus!$F$3,$J112&lt;&gt;Menus!$F$4,$J112&lt;&gt;Menus!$F$5),AND(OR($F112=Menus!$E$10,$F45=Menus!$E$11,$F45=Menus!$E$12,$F45=Menus!$E$13,$F45=Menus!$E$14),AND($J112&lt;&gt;Menus!$F$2,$J112&lt;&gt;Menus!$F$3))),Oof3rd_NotOK,IF(OR($B112=Menus!$L$2,ISERROR(INDEX($J$40:$J$99,MATCH($R112,$D$40:$D$99,0))))=TRUE,Select2PrincipalNo,IF($F112=Menus!$E$2,SelectaPrincipal,IF(INDEX($J$40:$J$99,MATCH($R112,$D$40:$D$99,0))=Menus!$D$3,IF(OR($F112=Menus!$E$3,$F112=Menus!$E$4),OK,NOT_OK),IF(INDEX($J$40:$J$99,MATCH($R112,$D$40:$D$99,0))=Menus!$D$4,IF(OR($F112=Menus!$E$5,$F112=Menus!$E$6,$F112=Menus!$E$7,$F112=Menus!$E$8),OK,NOT_OK),IF(OR(INDEX($J$40:$J$99,MATCH($R112,$D$40:$D$99,0))=Menus!$D$5,INDEX($J$40:$J$99,MATCH($R112,$D$40:$D$99,0))=Menus!$D$6),IF(OR($F112=Menus!$E$9,$F112=Menus!$E$10,$F112=Menus!$E$11),OK,NOT_OK),IF(INDEX($J$40:$J$99,MATCH($R112,$D$40:$D$99,0))=Menus!$D$7,IF(OR($F112=Menus!$E$10,$F112=Menus!$E$11,$F112=Menus!$E$12),OK,NOT_OK),IF(INDEX($J$40:$J$99,MATCH($R112,$D$40:$D$99,0))=Menus!$D$8,IF(OR($F112=Menus!$E$13,$F112=Menus!$E$14),OK,NOT_OK),IF(INDEX($J$40:$J$99,MATCH($R112,$D$40:$D$99,0))=Menus!$D$9,NOT_OK,"")))))))&amp;IF(AND($H112="",$F112&lt;&gt;Menus!$C$2,$J112&lt;&gt;Menus!$D$2),NeedName,IF(AND($F112&lt;&gt;Menus!$E$2,OR($J112=Menus!$F$4,$J112=Menus!$F$5),V112&lt;&gt;"Pof2nd_NotOK",V112&lt;&gt;"Oof3rd_NotOK"),Continue,IF(AND($F112&lt;&gt;Menus!$E$2,$J112=Menus!$F$3),Final,"")))))))</f>
        <v>Please select a Second Level Principal Entity #, as applicable.</v>
      </c>
      <c r="P112" s="118" t="str">
        <f t="shared" si="9"/>
        <v/>
      </c>
      <c r="R112" s="117" t="str">
        <f t="shared" si="7"/>
        <v/>
      </c>
      <c r="S112" s="122"/>
      <c r="T112" s="117">
        <f t="shared" si="8"/>
        <v>0</v>
      </c>
      <c r="V112" s="84" t="str">
        <f>IF(OR($F112=Menus!$E$2,$F112=Menus!$E$3,$F112=Menus!$E$4,$F112=Menus!$E$5,$F112=Menus!$E$6,$F112=Menus!$E$7,$F112=Menus!$E$8,$F112=Menus!$E$9,$F112=Menus!$E$10,$F112=Menus!$E$11,$F112=Menus!$E$12,$F112=Menus!$E$13,$F112=Menus!$E$14)=FALSE,"Pof2nd_NotOK",IF(OR(AND($J112&lt;&gt;Menus!$F$2,$J112&lt;&gt;Menus!$F$3,$J112&lt;&gt;Menus!$F$4,$J112&lt;&gt;Menus!$F$5),AND(OR($F112=Menus!$E$10,$F45=Menus!$E$11,$F45=Menus!$E$12,$F45=Menus!$E$13,$F45=Menus!$E$14),AND($J112&lt;&gt;Menus!$F$2,$J112&lt;&gt;Menus!$F$3))),"Oof3rd_NotOK",""))</f>
        <v/>
      </c>
    </row>
    <row r="113" spans="2:22" ht="20.100000000000001" customHeight="1" x14ac:dyDescent="0.25">
      <c r="B113" s="153" t="s">
        <v>12</v>
      </c>
      <c r="C113" s="151"/>
      <c r="D113" s="152" t="str">
        <f>IF($B113=Menus!$L$2,"",IF(LEFT($B113,3)="N/A","N/A",IF(RIGHT(LEFT($B113,2),1)=".",IF(RIGHT(LEFT($B113,4),1)=".",LEFT($B113,4),LEFT($B113,5)),IF(RIGHT(LEFT($B113,5),1)=".",LEFT($B113,5),LEFT($B113,6)))&amp;"("&amp;TEXT(IF($B113=Menus!$L$2,0,COUNTIF($B$107:$B113,$B113)),"#")&amp;")"))</f>
        <v/>
      </c>
      <c r="E113" s="75"/>
      <c r="F113" s="30" t="s">
        <v>2</v>
      </c>
      <c r="G113" s="74"/>
      <c r="H113" s="9"/>
      <c r="I113" s="73"/>
      <c r="J113" s="9" t="s">
        <v>2</v>
      </c>
      <c r="L113" s="137"/>
      <c r="M113" s="42" t="str">
        <f>IF($P$7="No","",IF(OR($J113=Menus!$D$3,$J113=Menus!$D$4,$J113=Menus!$D$5,$J113=Menus!$D$8),IF($P113=1,"ü","¤"),IF(OR($J113=Menus!$D$6,$J113=Menus!$D$7,$J113=Menus!$D$9),"û","")))</f>
        <v/>
      </c>
      <c r="N113" s="102" t="str">
        <f>IF(OR($F113=Menus!$E$2,$F113=Menus!$E$3,$F113=Menus!$E$4,$F113=Menus!$E$5,$F113=Menus!$E$6,$F113=Menus!$E$7,$F113=Menus!$E$8,$F113=Menus!$E$9,$F113=Menus!$E$10,$F113=Menus!$E$11,$F113=Menus!$E$12,$F113=Menus!$E$13,$F113=Menus!$E$14)=FALSE,Pof2nd_NotOK,IF($B113="N/A - Natural Person",NotNeeded,IF(OR(AND($J113&lt;&gt;Menus!$F$2,$J113&lt;&gt;Menus!$F$3,$J113&lt;&gt;Menus!$F$4,$J113&lt;&gt;Menus!$F$5),AND(OR($F113=Menus!$E$10,$F46=Menus!$E$11,$F46=Menus!$E$12,$F46=Menus!$E$13,$F46=Menus!$E$14),AND($J113&lt;&gt;Menus!$F$2,$J113&lt;&gt;Menus!$F$3))),Oof3rd_NotOK,IF(OR($B113=Menus!$L$2,ISERROR(INDEX($J$40:$J$99,MATCH($R113,$D$40:$D$99,0))))=TRUE,Select2PrincipalNo,IF($F113=Menus!$E$2,SelectaPrincipal,IF(INDEX($J$40:$J$99,MATCH($R113,$D$40:$D$99,0))=Menus!$D$3,IF(OR($F113=Menus!$E$3,$F113=Menus!$E$4),OK,NOT_OK),IF(INDEX($J$40:$J$99,MATCH($R113,$D$40:$D$99,0))=Menus!$D$4,IF(OR($F113=Menus!$E$5,$F113=Menus!$E$6,$F113=Menus!$E$7,$F113=Menus!$E$8),OK,NOT_OK),IF(OR(INDEX($J$40:$J$99,MATCH($R113,$D$40:$D$99,0))=Menus!$D$5,INDEX($J$40:$J$99,MATCH($R113,$D$40:$D$99,0))=Menus!$D$6),IF(OR($F113=Menus!$E$9,$F113=Menus!$E$10,$F113=Menus!$E$11),OK,NOT_OK),IF(INDEX($J$40:$J$99,MATCH($R113,$D$40:$D$99,0))=Menus!$D$7,IF(OR($F113=Menus!$E$10,$F113=Menus!$E$11,$F113=Menus!$E$12),OK,NOT_OK),IF(INDEX($J$40:$J$99,MATCH($R113,$D$40:$D$99,0))=Menus!$D$8,IF(OR($F113=Menus!$E$13,$F113=Menus!$E$14),OK,NOT_OK),IF(INDEX($J$40:$J$99,MATCH($R113,$D$40:$D$99,0))=Menus!$D$9,NOT_OK,"")))))))&amp;IF(AND($H113="",$F113&lt;&gt;Menus!$C$2,$J113&lt;&gt;Menus!$D$2),NeedName,IF(AND($F113&lt;&gt;Menus!$E$2,OR($J113=Menus!$F$4,$J113=Menus!$F$5),V113&lt;&gt;"Pof2nd_NotOK",V113&lt;&gt;"Oof3rd_NotOK"),Continue,IF(AND($F113&lt;&gt;Menus!$E$2,$J113=Menus!$F$3),Final,"")))))))</f>
        <v>Please select a Second Level Principal Entity #, as applicable.</v>
      </c>
      <c r="P113" s="118" t="str">
        <f t="shared" si="9"/>
        <v/>
      </c>
      <c r="R113" s="117" t="str">
        <f t="shared" si="7"/>
        <v/>
      </c>
      <c r="S113" s="122"/>
      <c r="T113" s="117">
        <f t="shared" si="8"/>
        <v>0</v>
      </c>
      <c r="V113" s="84" t="str">
        <f>IF(OR($F113=Menus!$E$2,$F113=Menus!$E$3,$F113=Menus!$E$4,$F113=Menus!$E$5,$F113=Menus!$E$6,$F113=Menus!$E$7,$F113=Menus!$E$8,$F113=Menus!$E$9,$F113=Menus!$E$10,$F113=Menus!$E$11,$F113=Menus!$E$12,$F113=Menus!$E$13,$F113=Menus!$E$14)=FALSE,"Pof2nd_NotOK",IF(OR(AND($J113&lt;&gt;Menus!$F$2,$J113&lt;&gt;Menus!$F$3,$J113&lt;&gt;Menus!$F$4,$J113&lt;&gt;Menus!$F$5),AND(OR($F113=Menus!$E$10,$F46=Menus!$E$11,$F46=Menus!$E$12,$F46=Menus!$E$13,$F46=Menus!$E$14),AND($J113&lt;&gt;Menus!$F$2,$J113&lt;&gt;Menus!$F$3))),"Oof3rd_NotOK",""))</f>
        <v/>
      </c>
    </row>
    <row r="114" spans="2:22" ht="20.100000000000001" customHeight="1" x14ac:dyDescent="0.25">
      <c r="B114" s="153" t="s">
        <v>12</v>
      </c>
      <c r="C114" s="151"/>
      <c r="D114" s="152" t="str">
        <f>IF($B114=Menus!$L$2,"",IF(LEFT($B114,3)="N/A","N/A",IF(RIGHT(LEFT($B114,2),1)=".",IF(RIGHT(LEFT($B114,4),1)=".",LEFT($B114,4),LEFT($B114,5)),IF(RIGHT(LEFT($B114,5),1)=".",LEFT($B114,5),LEFT($B114,6)))&amp;"("&amp;TEXT(IF($B114=Menus!$L$2,0,COUNTIF($B$107:$B114,$B114)),"#")&amp;")"))</f>
        <v/>
      </c>
      <c r="E114" s="75"/>
      <c r="F114" s="30" t="s">
        <v>2</v>
      </c>
      <c r="G114" s="74"/>
      <c r="H114" s="9"/>
      <c r="I114" s="73"/>
      <c r="J114" s="9" t="s">
        <v>2</v>
      </c>
      <c r="L114" s="137"/>
      <c r="M114" s="42" t="str">
        <f>IF($P$7="No","",IF(OR($J114=Menus!$D$3,$J114=Menus!$D$4,$J114=Menus!$D$5,$J114=Menus!$D$8),IF($P114=1,"ü","¤"),IF(OR($J114=Menus!$D$6,$J114=Menus!$D$7,$J114=Menus!$D$9),"û","")))</f>
        <v/>
      </c>
      <c r="N114" s="102" t="str">
        <f>IF(OR($F114=Menus!$E$2,$F114=Menus!$E$3,$F114=Menus!$E$4,$F114=Menus!$E$5,$F114=Menus!$E$6,$F114=Menus!$E$7,$F114=Menus!$E$8,$F114=Menus!$E$9,$F114=Menus!$E$10,$F114=Menus!$E$11,$F114=Menus!$E$12,$F114=Menus!$E$13,$F114=Menus!$E$14)=FALSE,Pof2nd_NotOK,IF($B114="N/A - Natural Person",NotNeeded,IF(OR(AND($J114&lt;&gt;Menus!$F$2,$J114&lt;&gt;Menus!$F$3,$J114&lt;&gt;Menus!$F$4,$J114&lt;&gt;Menus!$F$5),AND(OR($F114=Menus!$E$10,$F47=Menus!$E$11,$F47=Menus!$E$12,$F47=Menus!$E$13,$F47=Menus!$E$14),AND($J114&lt;&gt;Menus!$F$2,$J114&lt;&gt;Menus!$F$3))),Oof3rd_NotOK,IF(OR($B114=Menus!$L$2,ISERROR(INDEX($J$40:$J$99,MATCH($R114,$D$40:$D$99,0))))=TRUE,Select2PrincipalNo,IF($F114=Menus!$E$2,SelectaPrincipal,IF(INDEX($J$40:$J$99,MATCH($R114,$D$40:$D$99,0))=Menus!$D$3,IF(OR($F114=Menus!$E$3,$F114=Menus!$E$4),OK,NOT_OK),IF(INDEX($J$40:$J$99,MATCH($R114,$D$40:$D$99,0))=Menus!$D$4,IF(OR($F114=Menus!$E$5,$F114=Menus!$E$6,$F114=Menus!$E$7,$F114=Menus!$E$8),OK,NOT_OK),IF(OR(INDEX($J$40:$J$99,MATCH($R114,$D$40:$D$99,0))=Menus!$D$5,INDEX($J$40:$J$99,MATCH($R114,$D$40:$D$99,0))=Menus!$D$6),IF(OR($F114=Menus!$E$9,$F114=Menus!$E$10,$F114=Menus!$E$11),OK,NOT_OK),IF(INDEX($J$40:$J$99,MATCH($R114,$D$40:$D$99,0))=Menus!$D$7,IF(OR($F114=Menus!$E$10,$F114=Menus!$E$11,$F114=Menus!$E$12),OK,NOT_OK),IF(INDEX($J$40:$J$99,MATCH($R114,$D$40:$D$99,0))=Menus!$D$8,IF(OR($F114=Menus!$E$13,$F114=Menus!$E$14),OK,NOT_OK),IF(INDEX($J$40:$J$99,MATCH($R114,$D$40:$D$99,0))=Menus!$D$9,NOT_OK,"")))))))&amp;IF(AND($H114="",$F114&lt;&gt;Menus!$C$2,$J114&lt;&gt;Menus!$D$2),NeedName,IF(AND($F114&lt;&gt;Menus!$E$2,OR($J114=Menus!$F$4,$J114=Menus!$F$5),V114&lt;&gt;"Pof2nd_NotOK",V114&lt;&gt;"Oof3rd_NotOK"),Continue,IF(AND($F114&lt;&gt;Menus!$E$2,$J114=Menus!$F$3),Final,"")))))))</f>
        <v>Please select a Second Level Principal Entity #, as applicable.</v>
      </c>
      <c r="P114" s="118" t="str">
        <f t="shared" si="9"/>
        <v/>
      </c>
      <c r="R114" s="117" t="str">
        <f t="shared" si="7"/>
        <v/>
      </c>
      <c r="S114" s="122"/>
      <c r="T114" s="117">
        <f t="shared" si="8"/>
        <v>0</v>
      </c>
      <c r="V114" s="84" t="str">
        <f>IF(OR($F114=Menus!$E$2,$F114=Menus!$E$3,$F114=Menus!$E$4,$F114=Menus!$E$5,$F114=Menus!$E$6,$F114=Menus!$E$7,$F114=Menus!$E$8,$F114=Menus!$E$9,$F114=Menus!$E$10,$F114=Menus!$E$11,$F114=Menus!$E$12,$F114=Menus!$E$13,$F114=Menus!$E$14)=FALSE,"Pof2nd_NotOK",IF(OR(AND($J114&lt;&gt;Menus!$F$2,$J114&lt;&gt;Menus!$F$3,$J114&lt;&gt;Menus!$F$4,$J114&lt;&gt;Menus!$F$5),AND(OR($F114=Menus!$E$10,$F47=Menus!$E$11,$F47=Menus!$E$12,$F47=Menus!$E$13,$F47=Menus!$E$14),AND($J114&lt;&gt;Menus!$F$2,$J114&lt;&gt;Menus!$F$3))),"Oof3rd_NotOK",""))</f>
        <v/>
      </c>
    </row>
    <row r="115" spans="2:22" ht="20.100000000000001" customHeight="1" x14ac:dyDescent="0.25">
      <c r="B115" s="153" t="s">
        <v>12</v>
      </c>
      <c r="C115" s="151"/>
      <c r="D115" s="152" t="str">
        <f>IF($B115=Menus!$L$2,"",IF(LEFT($B115,3)="N/A","N/A",IF(RIGHT(LEFT($B115,2),1)=".",IF(RIGHT(LEFT($B115,4),1)=".",LEFT($B115,4),LEFT($B115,5)),IF(RIGHT(LEFT($B115,5),1)=".",LEFT($B115,5),LEFT($B115,6)))&amp;"("&amp;TEXT(IF($B115=Menus!$L$2,0,COUNTIF($B$107:$B115,$B115)),"#")&amp;")"))</f>
        <v/>
      </c>
      <c r="E115" s="75"/>
      <c r="F115" s="30" t="s">
        <v>2</v>
      </c>
      <c r="G115" s="74"/>
      <c r="H115" s="9"/>
      <c r="I115" s="73"/>
      <c r="J115" s="9" t="s">
        <v>2</v>
      </c>
      <c r="L115" s="137"/>
      <c r="M115" s="42" t="str">
        <f>IF($P$7="No","",IF(OR($J115=Menus!$D$3,$J115=Menus!$D$4,$J115=Menus!$D$5,$J115=Menus!$D$8),IF($P115=1,"ü","¤"),IF(OR($J115=Menus!$D$6,$J115=Menus!$D$7,$J115=Menus!$D$9),"û","")))</f>
        <v/>
      </c>
      <c r="N115" s="102" t="str">
        <f>IF(OR($F115=Menus!$E$2,$F115=Menus!$E$3,$F115=Menus!$E$4,$F115=Menus!$E$5,$F115=Menus!$E$6,$F115=Menus!$E$7,$F115=Menus!$E$8,$F115=Menus!$E$9,$F115=Menus!$E$10,$F115=Menus!$E$11,$F115=Menus!$E$12,$F115=Menus!$E$13,$F115=Menus!$E$14)=FALSE,Pof2nd_NotOK,IF($B115="N/A - Natural Person",NotNeeded,IF(OR(AND($J115&lt;&gt;Menus!$F$2,$J115&lt;&gt;Menus!$F$3,$J115&lt;&gt;Menus!$F$4,$J115&lt;&gt;Menus!$F$5),AND(OR($F115=Menus!$E$10,$F48=Menus!$E$11,$F48=Menus!$E$12,$F48=Menus!$E$13,$F48=Menus!$E$14),AND($J115&lt;&gt;Menus!$F$2,$J115&lt;&gt;Menus!$F$3))),Oof3rd_NotOK,IF(OR($B115=Menus!$L$2,ISERROR(INDEX($J$40:$J$99,MATCH($R115,$D$40:$D$99,0))))=TRUE,Select2PrincipalNo,IF($F115=Menus!$E$2,SelectaPrincipal,IF(INDEX($J$40:$J$99,MATCH($R115,$D$40:$D$99,0))=Menus!$D$3,IF(OR($F115=Menus!$E$3,$F115=Menus!$E$4),OK,NOT_OK),IF(INDEX($J$40:$J$99,MATCH($R115,$D$40:$D$99,0))=Menus!$D$4,IF(OR($F115=Menus!$E$5,$F115=Menus!$E$6,$F115=Menus!$E$7,$F115=Menus!$E$8),OK,NOT_OK),IF(OR(INDEX($J$40:$J$99,MATCH($R115,$D$40:$D$99,0))=Menus!$D$5,INDEX($J$40:$J$99,MATCH($R115,$D$40:$D$99,0))=Menus!$D$6),IF(OR($F115=Menus!$E$9,$F115=Menus!$E$10,$F115=Menus!$E$11),OK,NOT_OK),IF(INDEX($J$40:$J$99,MATCH($R115,$D$40:$D$99,0))=Menus!$D$7,IF(OR($F115=Menus!$E$10,$F115=Menus!$E$11,$F115=Menus!$E$12),OK,NOT_OK),IF(INDEX($J$40:$J$99,MATCH($R115,$D$40:$D$99,0))=Menus!$D$8,IF(OR($F115=Menus!$E$13,$F115=Menus!$E$14),OK,NOT_OK),IF(INDEX($J$40:$J$99,MATCH($R115,$D$40:$D$99,0))=Menus!$D$9,NOT_OK,"")))))))&amp;IF(AND($H115="",$F115&lt;&gt;Menus!$C$2,$J115&lt;&gt;Menus!$D$2),NeedName,IF(AND($F115&lt;&gt;Menus!$E$2,OR($J115=Menus!$F$4,$J115=Menus!$F$5),V115&lt;&gt;"Pof2nd_NotOK",V115&lt;&gt;"Oof3rd_NotOK"),Continue,IF(AND($F115&lt;&gt;Menus!$E$2,$J115=Menus!$F$3),Final,"")))))))</f>
        <v>Please select a Second Level Principal Entity #, as applicable.</v>
      </c>
      <c r="P115" s="118" t="str">
        <f t="shared" si="9"/>
        <v/>
      </c>
      <c r="R115" s="117" t="str">
        <f t="shared" si="7"/>
        <v/>
      </c>
      <c r="S115" s="122"/>
      <c r="T115" s="117">
        <f t="shared" si="8"/>
        <v>0</v>
      </c>
      <c r="V115" s="84" t="str">
        <f>IF(OR($F115=Menus!$E$2,$F115=Menus!$E$3,$F115=Menus!$E$4,$F115=Menus!$E$5,$F115=Menus!$E$6,$F115=Menus!$E$7,$F115=Menus!$E$8,$F115=Menus!$E$9,$F115=Menus!$E$10,$F115=Menus!$E$11,$F115=Menus!$E$12,$F115=Menus!$E$13,$F115=Menus!$E$14)=FALSE,"Pof2nd_NotOK",IF(OR(AND($J115&lt;&gt;Menus!$F$2,$J115&lt;&gt;Menus!$F$3,$J115&lt;&gt;Menus!$F$4,$J115&lt;&gt;Menus!$F$5),AND(OR($F115=Menus!$E$10,$F48=Menus!$E$11,$F48=Menus!$E$12,$F48=Menus!$E$13,$F48=Menus!$E$14),AND($J115&lt;&gt;Menus!$F$2,$J115&lt;&gt;Menus!$F$3))),"Oof3rd_NotOK",""))</f>
        <v/>
      </c>
    </row>
    <row r="116" spans="2:22" ht="20.100000000000001" customHeight="1" x14ac:dyDescent="0.25">
      <c r="B116" s="153" t="s">
        <v>12</v>
      </c>
      <c r="C116" s="151"/>
      <c r="D116" s="152" t="str">
        <f>IF($B116=Menus!$L$2,"",IF(LEFT($B116,3)="N/A","N/A",IF(RIGHT(LEFT($B116,2),1)=".",IF(RIGHT(LEFT($B116,4),1)=".",LEFT($B116,4),LEFT($B116,5)),IF(RIGHT(LEFT($B116,5),1)=".",LEFT($B116,5),LEFT($B116,6)))&amp;"("&amp;TEXT(IF($B116=Menus!$L$2,0,COUNTIF($B$107:$B116,$B116)),"#")&amp;")"))</f>
        <v/>
      </c>
      <c r="E116" s="75"/>
      <c r="F116" s="30" t="s">
        <v>2</v>
      </c>
      <c r="G116" s="74"/>
      <c r="H116" s="9"/>
      <c r="I116" s="73"/>
      <c r="J116" s="9" t="s">
        <v>2</v>
      </c>
      <c r="L116" s="137"/>
      <c r="M116" s="42" t="str">
        <f>IF($P$7="No","",IF(OR($J116=Menus!$D$3,$J116=Menus!$D$4,$J116=Menus!$D$5,$J116=Menus!$D$8),IF($P116=1,"ü","¤"),IF(OR($J116=Menus!$D$6,$J116=Menus!$D$7,$J116=Menus!$D$9),"û","")))</f>
        <v/>
      </c>
      <c r="N116" s="102" t="str">
        <f>IF(OR($F116=Menus!$E$2,$F116=Menus!$E$3,$F116=Menus!$E$4,$F116=Menus!$E$5,$F116=Menus!$E$6,$F116=Menus!$E$7,$F116=Menus!$E$8,$F116=Menus!$E$9,$F116=Menus!$E$10,$F116=Menus!$E$11,$F116=Menus!$E$12,$F116=Menus!$E$13,$F116=Menus!$E$14)=FALSE,Pof2nd_NotOK,IF($B116="N/A - Natural Person",NotNeeded,IF(OR(AND($J116&lt;&gt;Menus!$F$2,$J116&lt;&gt;Menus!$F$3,$J116&lt;&gt;Menus!$F$4,$J116&lt;&gt;Menus!$F$5),AND(OR($F116=Menus!$E$10,$F49=Menus!$E$11,$F49=Menus!$E$12,$F49=Menus!$E$13,$F49=Menus!$E$14),AND($J116&lt;&gt;Menus!$F$2,$J116&lt;&gt;Menus!$F$3))),Oof3rd_NotOK,IF(OR($B116=Menus!$L$2,ISERROR(INDEX($J$40:$J$99,MATCH($R116,$D$40:$D$99,0))))=TRUE,Select2PrincipalNo,IF($F116=Menus!$E$2,SelectaPrincipal,IF(INDEX($J$40:$J$99,MATCH($R116,$D$40:$D$99,0))=Menus!$D$3,IF(OR($F116=Menus!$E$3,$F116=Menus!$E$4),OK,NOT_OK),IF(INDEX($J$40:$J$99,MATCH($R116,$D$40:$D$99,0))=Menus!$D$4,IF(OR($F116=Menus!$E$5,$F116=Menus!$E$6,$F116=Menus!$E$7,$F116=Menus!$E$8),OK,NOT_OK),IF(OR(INDEX($J$40:$J$99,MATCH($R116,$D$40:$D$99,0))=Menus!$D$5,INDEX($J$40:$J$99,MATCH($R116,$D$40:$D$99,0))=Menus!$D$6),IF(OR($F116=Menus!$E$9,$F116=Menus!$E$10,$F116=Menus!$E$11),OK,NOT_OK),IF(INDEX($J$40:$J$99,MATCH($R116,$D$40:$D$99,0))=Menus!$D$7,IF(OR($F116=Menus!$E$10,$F116=Menus!$E$11,$F116=Menus!$E$12),OK,NOT_OK),IF(INDEX($J$40:$J$99,MATCH($R116,$D$40:$D$99,0))=Menus!$D$8,IF(OR($F116=Menus!$E$13,$F116=Menus!$E$14),OK,NOT_OK),IF(INDEX($J$40:$J$99,MATCH($R116,$D$40:$D$99,0))=Menus!$D$9,NOT_OK,"")))))))&amp;IF(AND($H116="",$F116&lt;&gt;Menus!$C$2,$J116&lt;&gt;Menus!$D$2),NeedName,IF(AND($F116&lt;&gt;Menus!$E$2,OR($J116=Menus!$F$4,$J116=Menus!$F$5),V116&lt;&gt;"Pof2nd_NotOK",V116&lt;&gt;"Oof3rd_NotOK"),Continue,IF(AND($F116&lt;&gt;Menus!$E$2,$J116=Menus!$F$3),Final,"")))))))</f>
        <v>Please select a Second Level Principal Entity #, as applicable.</v>
      </c>
      <c r="P116" s="118" t="str">
        <f t="shared" si="9"/>
        <v/>
      </c>
      <c r="R116" s="117" t="str">
        <f t="shared" si="7"/>
        <v/>
      </c>
      <c r="S116" s="122"/>
      <c r="T116" s="117">
        <f t="shared" si="8"/>
        <v>0</v>
      </c>
      <c r="V116" s="84" t="str">
        <f>IF(OR($F116=Menus!$E$2,$F116=Menus!$E$3,$F116=Menus!$E$4,$F116=Menus!$E$5,$F116=Menus!$E$6,$F116=Menus!$E$7,$F116=Menus!$E$8,$F116=Menus!$E$9,$F116=Menus!$E$10,$F116=Menus!$E$11,$F116=Menus!$E$12,$F116=Menus!$E$13,$F116=Menus!$E$14)=FALSE,"Pof2nd_NotOK",IF(OR(AND($J116&lt;&gt;Menus!$F$2,$J116&lt;&gt;Menus!$F$3,$J116&lt;&gt;Menus!$F$4,$J116&lt;&gt;Menus!$F$5),AND(OR($F116=Menus!$E$10,$F49=Menus!$E$11,$F49=Menus!$E$12,$F49=Menus!$E$13,$F49=Menus!$E$14),AND($J116&lt;&gt;Menus!$F$2,$J116&lt;&gt;Menus!$F$3))),"Oof3rd_NotOK",""))</f>
        <v/>
      </c>
    </row>
    <row r="117" spans="2:22" ht="20.100000000000001" customHeight="1" x14ac:dyDescent="0.25">
      <c r="B117" s="153" t="s">
        <v>12</v>
      </c>
      <c r="C117" s="151"/>
      <c r="D117" s="152" t="str">
        <f>IF($B117=Menus!$L$2,"",IF(LEFT($B117,3)="N/A","N/A",IF(RIGHT(LEFT($B117,2),1)=".",IF(RIGHT(LEFT($B117,4),1)=".",LEFT($B117,4),LEFT($B117,5)),IF(RIGHT(LEFT($B117,5),1)=".",LEFT($B117,5),LEFT($B117,6)))&amp;"("&amp;TEXT(IF($B117=Menus!$L$2,0,COUNTIF($B$107:$B117,$B117)),"#")&amp;")"))</f>
        <v/>
      </c>
      <c r="E117" s="75"/>
      <c r="F117" s="30" t="s">
        <v>2</v>
      </c>
      <c r="G117" s="74"/>
      <c r="H117" s="9"/>
      <c r="I117" s="73"/>
      <c r="J117" s="9" t="s">
        <v>2</v>
      </c>
      <c r="L117" s="137"/>
      <c r="M117" s="42" t="str">
        <f>IF($P$7="No","",IF(OR($J117=Menus!$D$3,$J117=Menus!$D$4,$J117=Menus!$D$5,$J117=Menus!$D$8),IF($P117=1,"ü","¤"),IF(OR($J117=Menus!$D$6,$J117=Menus!$D$7,$J117=Menus!$D$9),"û","")))</f>
        <v/>
      </c>
      <c r="N117" s="102" t="str">
        <f>IF(OR($F117=Menus!$E$2,$F117=Menus!$E$3,$F117=Menus!$E$4,$F117=Menus!$E$5,$F117=Menus!$E$6,$F117=Menus!$E$7,$F117=Menus!$E$8,$F117=Menus!$E$9,$F117=Menus!$E$10,$F117=Menus!$E$11,$F117=Menus!$E$12,$F117=Menus!$E$13,$F117=Menus!$E$14)=FALSE,Pof2nd_NotOK,IF($B117="N/A - Natural Person",NotNeeded,IF(OR(AND($J117&lt;&gt;Menus!$F$2,$J117&lt;&gt;Menus!$F$3,$J117&lt;&gt;Menus!$F$4,$J117&lt;&gt;Menus!$F$5),AND(OR($F117=Menus!$E$10,$F50=Menus!$E$11,$F50=Menus!$E$12,$F50=Menus!$E$13,$F50=Menus!$E$14),AND($J117&lt;&gt;Menus!$F$2,$J117&lt;&gt;Menus!$F$3))),Oof3rd_NotOK,IF(OR($B117=Menus!$L$2,ISERROR(INDEX($J$40:$J$99,MATCH($R117,$D$40:$D$99,0))))=TRUE,Select2PrincipalNo,IF($F117=Menus!$E$2,SelectaPrincipal,IF(INDEX($J$40:$J$99,MATCH($R117,$D$40:$D$99,0))=Menus!$D$3,IF(OR($F117=Menus!$E$3,$F117=Menus!$E$4),OK,NOT_OK),IF(INDEX($J$40:$J$99,MATCH($R117,$D$40:$D$99,0))=Menus!$D$4,IF(OR($F117=Menus!$E$5,$F117=Menus!$E$6,$F117=Menus!$E$7,$F117=Menus!$E$8),OK,NOT_OK),IF(OR(INDEX($J$40:$J$99,MATCH($R117,$D$40:$D$99,0))=Menus!$D$5,INDEX($J$40:$J$99,MATCH($R117,$D$40:$D$99,0))=Menus!$D$6),IF(OR($F117=Menus!$E$9,$F117=Menus!$E$10,$F117=Menus!$E$11),OK,NOT_OK),IF(INDEX($J$40:$J$99,MATCH($R117,$D$40:$D$99,0))=Menus!$D$7,IF(OR($F117=Menus!$E$10,$F117=Menus!$E$11,$F117=Menus!$E$12),OK,NOT_OK),IF(INDEX($J$40:$J$99,MATCH($R117,$D$40:$D$99,0))=Menus!$D$8,IF(OR($F117=Menus!$E$13,$F117=Menus!$E$14),OK,NOT_OK),IF(INDEX($J$40:$J$99,MATCH($R117,$D$40:$D$99,0))=Menus!$D$9,NOT_OK,"")))))))&amp;IF(AND($H117="",$F117&lt;&gt;Menus!$C$2,$J117&lt;&gt;Menus!$D$2),NeedName,IF(AND($F117&lt;&gt;Menus!$E$2,OR($J117=Menus!$F$4,$J117=Menus!$F$5),V117&lt;&gt;"Pof2nd_NotOK",V117&lt;&gt;"Oof3rd_NotOK"),Continue,IF(AND($F117&lt;&gt;Menus!$E$2,$J117=Menus!$F$3),Final,"")))))))</f>
        <v>Please select a Second Level Principal Entity #, as applicable.</v>
      </c>
      <c r="P117" s="118" t="str">
        <f t="shared" si="9"/>
        <v/>
      </c>
      <c r="R117" s="117" t="str">
        <f t="shared" si="7"/>
        <v/>
      </c>
      <c r="S117" s="122"/>
      <c r="T117" s="117">
        <f t="shared" si="8"/>
        <v>0</v>
      </c>
      <c r="V117" s="84" t="str">
        <f>IF(OR($F117=Menus!$E$2,$F117=Menus!$E$3,$F117=Menus!$E$4,$F117=Menus!$E$5,$F117=Menus!$E$6,$F117=Menus!$E$7,$F117=Menus!$E$8,$F117=Menus!$E$9,$F117=Menus!$E$10,$F117=Menus!$E$11,$F117=Menus!$E$12,$F117=Menus!$E$13,$F117=Menus!$E$14)=FALSE,"Pof2nd_NotOK",IF(OR(AND($J117&lt;&gt;Menus!$F$2,$J117&lt;&gt;Menus!$F$3,$J117&lt;&gt;Menus!$F$4,$J117&lt;&gt;Menus!$F$5),AND(OR($F117=Menus!$E$10,$F50=Menus!$E$11,$F50=Menus!$E$12,$F50=Menus!$E$13,$F50=Menus!$E$14),AND($J117&lt;&gt;Menus!$F$2,$J117&lt;&gt;Menus!$F$3))),"Oof3rd_NotOK",""))</f>
        <v/>
      </c>
    </row>
    <row r="118" spans="2:22" ht="20.100000000000001" customHeight="1" x14ac:dyDescent="0.25">
      <c r="B118" s="153" t="s">
        <v>12</v>
      </c>
      <c r="C118" s="151"/>
      <c r="D118" s="152" t="str">
        <f>IF($B118=Menus!$L$2,"",IF(LEFT($B118,3)="N/A","N/A",IF(RIGHT(LEFT($B118,2),1)=".",IF(RIGHT(LEFT($B118,4),1)=".",LEFT($B118,4),LEFT($B118,5)),IF(RIGHT(LEFT($B118,5),1)=".",LEFT($B118,5),LEFT($B118,6)))&amp;"("&amp;TEXT(IF($B118=Menus!$L$2,0,COUNTIF($B$107:$B118,$B118)),"#")&amp;")"))</f>
        <v/>
      </c>
      <c r="E118" s="75"/>
      <c r="F118" s="30" t="s">
        <v>2</v>
      </c>
      <c r="G118" s="74"/>
      <c r="H118" s="9"/>
      <c r="I118" s="73"/>
      <c r="J118" s="9" t="s">
        <v>2</v>
      </c>
      <c r="L118" s="137"/>
      <c r="M118" s="42" t="str">
        <f>IF($P$7="No","",IF(OR($J118=Menus!$D$3,$J118=Menus!$D$4,$J118=Menus!$D$5,$J118=Menus!$D$8),IF($P118=1,"ü","¤"),IF(OR($J118=Menus!$D$6,$J118=Menus!$D$7,$J118=Menus!$D$9),"û","")))</f>
        <v/>
      </c>
      <c r="N118" s="102" t="str">
        <f>IF(OR($F118=Menus!$E$2,$F118=Menus!$E$3,$F118=Menus!$E$4,$F118=Menus!$E$5,$F118=Menus!$E$6,$F118=Menus!$E$7,$F118=Menus!$E$8,$F118=Menus!$E$9,$F118=Menus!$E$10,$F118=Menus!$E$11,$F118=Menus!$E$12,$F118=Menus!$E$13,$F118=Menus!$E$14)=FALSE,Pof2nd_NotOK,IF($B118="N/A - Natural Person",NotNeeded,IF(OR(AND($J118&lt;&gt;Menus!$F$2,$J118&lt;&gt;Menus!$F$3,$J118&lt;&gt;Menus!$F$4,$J118&lt;&gt;Menus!$F$5),AND(OR($F118=Menus!$E$10,$F51=Menus!$E$11,$F51=Menus!$E$12,$F51=Menus!$E$13,$F51=Menus!$E$14),AND($J118&lt;&gt;Menus!$F$2,$J118&lt;&gt;Menus!$F$3))),Oof3rd_NotOK,IF(OR($B118=Menus!$L$2,ISERROR(INDEX($J$40:$J$99,MATCH($R118,$D$40:$D$99,0))))=TRUE,Select2PrincipalNo,IF($F118=Menus!$E$2,SelectaPrincipal,IF(INDEX($J$40:$J$99,MATCH($R118,$D$40:$D$99,0))=Menus!$D$3,IF(OR($F118=Menus!$E$3,$F118=Menus!$E$4),OK,NOT_OK),IF(INDEX($J$40:$J$99,MATCH($R118,$D$40:$D$99,0))=Menus!$D$4,IF(OR($F118=Menus!$E$5,$F118=Menus!$E$6,$F118=Menus!$E$7,$F118=Menus!$E$8),OK,NOT_OK),IF(OR(INDEX($J$40:$J$99,MATCH($R118,$D$40:$D$99,0))=Menus!$D$5,INDEX($J$40:$J$99,MATCH($R118,$D$40:$D$99,0))=Menus!$D$6),IF(OR($F118=Menus!$E$9,$F118=Menus!$E$10,$F118=Menus!$E$11),OK,NOT_OK),IF(INDEX($J$40:$J$99,MATCH($R118,$D$40:$D$99,0))=Menus!$D$7,IF(OR($F118=Menus!$E$10,$F118=Menus!$E$11,$F118=Menus!$E$12),OK,NOT_OK),IF(INDEX($J$40:$J$99,MATCH($R118,$D$40:$D$99,0))=Menus!$D$8,IF(OR($F118=Menus!$E$13,$F118=Menus!$E$14),OK,NOT_OK),IF(INDEX($J$40:$J$99,MATCH($R118,$D$40:$D$99,0))=Menus!$D$9,NOT_OK,"")))))))&amp;IF(AND($H118="",$F118&lt;&gt;Menus!$C$2,$J118&lt;&gt;Menus!$D$2),NeedName,IF(AND($F118&lt;&gt;Menus!$E$2,OR($J118=Menus!$F$4,$J118=Menus!$F$5),V118&lt;&gt;"Pof2nd_NotOK",V118&lt;&gt;"Oof3rd_NotOK"),Continue,IF(AND($F118&lt;&gt;Menus!$E$2,$J118=Menus!$F$3),Final,"")))))))</f>
        <v>Please select a Second Level Principal Entity #, as applicable.</v>
      </c>
      <c r="P118" s="118" t="str">
        <f t="shared" si="9"/>
        <v/>
      </c>
      <c r="R118" s="117" t="str">
        <f t="shared" si="7"/>
        <v/>
      </c>
      <c r="S118" s="122"/>
      <c r="T118" s="117">
        <f t="shared" si="8"/>
        <v>0</v>
      </c>
      <c r="V118" s="84" t="str">
        <f>IF(OR($F118=Menus!$E$2,$F118=Menus!$E$3,$F118=Menus!$E$4,$F118=Menus!$E$5,$F118=Menus!$E$6,$F118=Menus!$E$7,$F118=Menus!$E$8,$F118=Menus!$E$9,$F118=Menus!$E$10,$F118=Menus!$E$11,$F118=Menus!$E$12,$F118=Menus!$E$13,$F118=Menus!$E$14)=FALSE,"Pof2nd_NotOK",IF(OR(AND($J118&lt;&gt;Menus!$F$2,$J118&lt;&gt;Menus!$F$3,$J118&lt;&gt;Menus!$F$4,$J118&lt;&gt;Menus!$F$5),AND(OR($F118=Menus!$E$10,$F51=Menus!$E$11,$F51=Menus!$E$12,$F51=Menus!$E$13,$F51=Menus!$E$14),AND($J118&lt;&gt;Menus!$F$2,$J118&lt;&gt;Menus!$F$3))),"Oof3rd_NotOK",""))</f>
        <v/>
      </c>
    </row>
    <row r="119" spans="2:22" ht="20.100000000000001" customHeight="1" x14ac:dyDescent="0.25">
      <c r="B119" s="153" t="s">
        <v>12</v>
      </c>
      <c r="C119" s="151"/>
      <c r="D119" s="152" t="str">
        <f>IF($B119=Menus!$L$2,"",IF(LEFT($B119,3)="N/A","N/A",IF(RIGHT(LEFT($B119,2),1)=".",IF(RIGHT(LEFT($B119,4),1)=".",LEFT($B119,4),LEFT($B119,5)),IF(RIGHT(LEFT($B119,5),1)=".",LEFT($B119,5),LEFT($B119,6)))&amp;"("&amp;TEXT(IF($B119=Menus!$L$2,0,COUNTIF($B$107:$B119,$B119)),"#")&amp;")"))</f>
        <v/>
      </c>
      <c r="E119" s="75"/>
      <c r="F119" s="30" t="s">
        <v>2</v>
      </c>
      <c r="G119" s="74"/>
      <c r="H119" s="9"/>
      <c r="I119" s="73"/>
      <c r="J119" s="9" t="s">
        <v>2</v>
      </c>
      <c r="L119" s="137"/>
      <c r="M119" s="42" t="str">
        <f>IF($P$7="No","",IF(OR($J119=Menus!$D$3,$J119=Menus!$D$4,$J119=Menus!$D$5,$J119=Menus!$D$8),IF($P119=1,"ü","¤"),IF(OR($J119=Menus!$D$6,$J119=Menus!$D$7,$J119=Menus!$D$9),"û","")))</f>
        <v/>
      </c>
      <c r="N119" s="102" t="str">
        <f>IF(OR($F119=Menus!$E$2,$F119=Menus!$E$3,$F119=Menus!$E$4,$F119=Menus!$E$5,$F119=Menus!$E$6,$F119=Menus!$E$7,$F119=Menus!$E$8,$F119=Menus!$E$9,$F119=Menus!$E$10,$F119=Menus!$E$11,$F119=Menus!$E$12,$F119=Menus!$E$13,$F119=Menus!$E$14)=FALSE,Pof2nd_NotOK,IF($B119="N/A - Natural Person",NotNeeded,IF(OR(AND($J119&lt;&gt;Menus!$F$2,$J119&lt;&gt;Menus!$F$3,$J119&lt;&gt;Menus!$F$4,$J119&lt;&gt;Menus!$F$5),AND(OR($F119=Menus!$E$10,$F52=Menus!$E$11,$F52=Menus!$E$12,$F52=Menus!$E$13,$F52=Menus!$E$14),AND($J119&lt;&gt;Menus!$F$2,$J119&lt;&gt;Menus!$F$3))),Oof3rd_NotOK,IF(OR($B119=Menus!$L$2,ISERROR(INDEX($J$40:$J$99,MATCH($R119,$D$40:$D$99,0))))=TRUE,Select2PrincipalNo,IF($F119=Menus!$E$2,SelectaPrincipal,IF(INDEX($J$40:$J$99,MATCH($R119,$D$40:$D$99,0))=Menus!$D$3,IF(OR($F119=Menus!$E$3,$F119=Menus!$E$4),OK,NOT_OK),IF(INDEX($J$40:$J$99,MATCH($R119,$D$40:$D$99,0))=Menus!$D$4,IF(OR($F119=Menus!$E$5,$F119=Menus!$E$6,$F119=Menus!$E$7,$F119=Menus!$E$8),OK,NOT_OK),IF(OR(INDEX($J$40:$J$99,MATCH($R119,$D$40:$D$99,0))=Menus!$D$5,INDEX($J$40:$J$99,MATCH($R119,$D$40:$D$99,0))=Menus!$D$6),IF(OR($F119=Menus!$E$9,$F119=Menus!$E$10,$F119=Menus!$E$11),OK,NOT_OK),IF(INDEX($J$40:$J$99,MATCH($R119,$D$40:$D$99,0))=Menus!$D$7,IF(OR($F119=Menus!$E$10,$F119=Menus!$E$11,$F119=Menus!$E$12),OK,NOT_OK),IF(INDEX($J$40:$J$99,MATCH($R119,$D$40:$D$99,0))=Menus!$D$8,IF(OR($F119=Menus!$E$13,$F119=Menus!$E$14),OK,NOT_OK),IF(INDEX($J$40:$J$99,MATCH($R119,$D$40:$D$99,0))=Menus!$D$9,NOT_OK,"")))))))&amp;IF(AND($H119="",$F119&lt;&gt;Menus!$C$2,$J119&lt;&gt;Menus!$D$2),NeedName,IF(AND($F119&lt;&gt;Menus!$E$2,OR($J119=Menus!$F$4,$J119=Menus!$F$5),V119&lt;&gt;"Pof2nd_NotOK",V119&lt;&gt;"Oof3rd_NotOK"),Continue,IF(AND($F119&lt;&gt;Menus!$E$2,$J119=Menus!$F$3),Final,"")))))))</f>
        <v>Please select a Second Level Principal Entity #, as applicable.</v>
      </c>
      <c r="P119" s="118" t="str">
        <f t="shared" si="9"/>
        <v/>
      </c>
      <c r="R119" s="117" t="str">
        <f t="shared" si="7"/>
        <v/>
      </c>
      <c r="S119" s="122"/>
      <c r="T119" s="117">
        <f t="shared" si="8"/>
        <v>0</v>
      </c>
      <c r="V119" s="84" t="str">
        <f>IF(OR($F119=Menus!$E$2,$F119=Menus!$E$3,$F119=Menus!$E$4,$F119=Menus!$E$5,$F119=Menus!$E$6,$F119=Menus!$E$7,$F119=Menus!$E$8,$F119=Menus!$E$9,$F119=Menus!$E$10,$F119=Menus!$E$11,$F119=Menus!$E$12,$F119=Menus!$E$13,$F119=Menus!$E$14)=FALSE,"Pof2nd_NotOK",IF(OR(AND($J119&lt;&gt;Menus!$F$2,$J119&lt;&gt;Menus!$F$3,$J119&lt;&gt;Menus!$F$4,$J119&lt;&gt;Menus!$F$5),AND(OR($F119=Menus!$E$10,$F52=Menus!$E$11,$F52=Menus!$E$12,$F52=Menus!$E$13,$F52=Menus!$E$14),AND($J119&lt;&gt;Menus!$F$2,$J119&lt;&gt;Menus!$F$3))),"Oof3rd_NotOK",""))</f>
        <v/>
      </c>
    </row>
    <row r="120" spans="2:22" ht="20.100000000000001" customHeight="1" x14ac:dyDescent="0.25">
      <c r="B120" s="153" t="s">
        <v>12</v>
      </c>
      <c r="C120" s="151"/>
      <c r="D120" s="152" t="str">
        <f>IF($B120=Menus!$L$2,"",IF(LEFT($B120,3)="N/A","N/A",IF(RIGHT(LEFT($B120,2),1)=".",IF(RIGHT(LEFT($B120,4),1)=".",LEFT($B120,4),LEFT($B120,5)),IF(RIGHT(LEFT($B120,5),1)=".",LEFT($B120,5),LEFT($B120,6)))&amp;"("&amp;TEXT(IF($B120=Menus!$L$2,0,COUNTIF($B$107:$B120,$B120)),"#")&amp;")"))</f>
        <v/>
      </c>
      <c r="E120" s="75"/>
      <c r="F120" s="30" t="s">
        <v>2</v>
      </c>
      <c r="G120" s="74"/>
      <c r="H120" s="9"/>
      <c r="I120" s="73"/>
      <c r="J120" s="9" t="s">
        <v>2</v>
      </c>
      <c r="L120" s="137"/>
      <c r="M120" s="42" t="str">
        <f>IF($P$7="No","",IF(OR($J120=Menus!$D$3,$J120=Menus!$D$4,$J120=Menus!$D$5,$J120=Menus!$D$8),IF($P120=1,"ü","¤"),IF(OR($J120=Menus!$D$6,$J120=Menus!$D$7,$J120=Menus!$D$9),"û","")))</f>
        <v/>
      </c>
      <c r="N120" s="102" t="str">
        <f>IF(OR($F120=Menus!$E$2,$F120=Menus!$E$3,$F120=Menus!$E$4,$F120=Menus!$E$5,$F120=Menus!$E$6,$F120=Menus!$E$7,$F120=Menus!$E$8,$F120=Menus!$E$9,$F120=Menus!$E$10,$F120=Menus!$E$11,$F120=Menus!$E$12,$F120=Menus!$E$13,$F120=Menus!$E$14)=FALSE,Pof2nd_NotOK,IF($B120="N/A - Natural Person",NotNeeded,IF(OR(AND($J120&lt;&gt;Menus!$F$2,$J120&lt;&gt;Menus!$F$3,$J120&lt;&gt;Menus!$F$4,$J120&lt;&gt;Menus!$F$5),AND(OR($F120=Menus!$E$10,$F53=Menus!$E$11,$F53=Menus!$E$12,$F53=Menus!$E$13,$F53=Menus!$E$14),AND($J120&lt;&gt;Menus!$F$2,$J120&lt;&gt;Menus!$F$3))),Oof3rd_NotOK,IF(OR($B120=Menus!$L$2,ISERROR(INDEX($J$40:$J$99,MATCH($R120,$D$40:$D$99,0))))=TRUE,Select2PrincipalNo,IF($F120=Menus!$E$2,SelectaPrincipal,IF(INDEX($J$40:$J$99,MATCH($R120,$D$40:$D$99,0))=Menus!$D$3,IF(OR($F120=Menus!$E$3,$F120=Menus!$E$4),OK,NOT_OK),IF(INDEX($J$40:$J$99,MATCH($R120,$D$40:$D$99,0))=Menus!$D$4,IF(OR($F120=Menus!$E$5,$F120=Menus!$E$6,$F120=Menus!$E$7,$F120=Menus!$E$8),OK,NOT_OK),IF(OR(INDEX($J$40:$J$99,MATCH($R120,$D$40:$D$99,0))=Menus!$D$5,INDEX($J$40:$J$99,MATCH($R120,$D$40:$D$99,0))=Menus!$D$6),IF(OR($F120=Menus!$E$9,$F120=Menus!$E$10,$F120=Menus!$E$11),OK,NOT_OK),IF(INDEX($J$40:$J$99,MATCH($R120,$D$40:$D$99,0))=Menus!$D$7,IF(OR($F120=Menus!$E$10,$F120=Menus!$E$11,$F120=Menus!$E$12),OK,NOT_OK),IF(INDEX($J$40:$J$99,MATCH($R120,$D$40:$D$99,0))=Menus!$D$8,IF(OR($F120=Menus!$E$13,$F120=Menus!$E$14),OK,NOT_OK),IF(INDEX($J$40:$J$99,MATCH($R120,$D$40:$D$99,0))=Menus!$D$9,NOT_OK,"")))))))&amp;IF(AND($H120="",$F120&lt;&gt;Menus!$C$2,$J120&lt;&gt;Menus!$D$2),NeedName,IF(AND($F120&lt;&gt;Menus!$E$2,OR($J120=Menus!$F$4,$J120=Menus!$F$5),V120&lt;&gt;"Pof2nd_NotOK",V120&lt;&gt;"Oof3rd_NotOK"),Continue,IF(AND($F120&lt;&gt;Menus!$E$2,$J120=Menus!$F$3),Final,"")))))))</f>
        <v>Please select a Second Level Principal Entity #, as applicable.</v>
      </c>
      <c r="P120" s="118" t="str">
        <f t="shared" si="9"/>
        <v/>
      </c>
      <c r="R120" s="117" t="str">
        <f t="shared" si="7"/>
        <v/>
      </c>
      <c r="S120" s="122"/>
      <c r="T120" s="117">
        <f t="shared" si="8"/>
        <v>0</v>
      </c>
      <c r="V120" s="84" t="str">
        <f>IF(OR($F120=Menus!$E$2,$F120=Menus!$E$3,$F120=Menus!$E$4,$F120=Menus!$E$5,$F120=Menus!$E$6,$F120=Menus!$E$7,$F120=Menus!$E$8,$F120=Menus!$E$9,$F120=Menus!$E$10,$F120=Menus!$E$11,$F120=Menus!$E$12,$F120=Menus!$E$13,$F120=Menus!$E$14)=FALSE,"Pof2nd_NotOK",IF(OR(AND($J120&lt;&gt;Menus!$F$2,$J120&lt;&gt;Menus!$F$3,$J120&lt;&gt;Menus!$F$4,$J120&lt;&gt;Menus!$F$5),AND(OR($F120=Menus!$E$10,$F53=Menus!$E$11,$F53=Menus!$E$12,$F53=Menus!$E$13,$F53=Menus!$E$14),AND($J120&lt;&gt;Menus!$F$2,$J120&lt;&gt;Menus!$F$3))),"Oof3rd_NotOK",""))</f>
        <v/>
      </c>
    </row>
    <row r="121" spans="2:22" ht="20.100000000000001" customHeight="1" x14ac:dyDescent="0.25">
      <c r="B121" s="153" t="s">
        <v>12</v>
      </c>
      <c r="C121" s="151"/>
      <c r="D121" s="152" t="str">
        <f>IF($B121=Menus!$L$2,"",IF(LEFT($B121,3)="N/A","N/A",IF(RIGHT(LEFT($B121,2),1)=".",IF(RIGHT(LEFT($B121,4),1)=".",LEFT($B121,4),LEFT($B121,5)),IF(RIGHT(LEFT($B121,5),1)=".",LEFT($B121,5),LEFT($B121,6)))&amp;"("&amp;TEXT(IF($B121=Menus!$L$2,0,COUNTIF($B$107:$B121,$B121)),"#")&amp;")"))</f>
        <v/>
      </c>
      <c r="E121" s="75"/>
      <c r="F121" s="30" t="s">
        <v>2</v>
      </c>
      <c r="G121" s="74"/>
      <c r="H121" s="9"/>
      <c r="I121" s="73"/>
      <c r="J121" s="9" t="s">
        <v>2</v>
      </c>
      <c r="L121" s="137"/>
      <c r="M121" s="42" t="str">
        <f>IF($P$7="No","",IF(OR($J121=Menus!$D$3,$J121=Menus!$D$4,$J121=Menus!$D$5,$J121=Menus!$D$8),IF($P121=1,"ü","¤"),IF(OR($J121=Menus!$D$6,$J121=Menus!$D$7,$J121=Menus!$D$9),"û","")))</f>
        <v/>
      </c>
      <c r="N121" s="102" t="str">
        <f>IF(OR($F121=Menus!$E$2,$F121=Menus!$E$3,$F121=Menus!$E$4,$F121=Menus!$E$5,$F121=Menus!$E$6,$F121=Menus!$E$7,$F121=Menus!$E$8,$F121=Menus!$E$9,$F121=Menus!$E$10,$F121=Menus!$E$11,$F121=Menus!$E$12,$F121=Menus!$E$13,$F121=Menus!$E$14)=FALSE,Pof2nd_NotOK,IF($B121="N/A - Natural Person",NotNeeded,IF(OR(AND($J121&lt;&gt;Menus!$F$2,$J121&lt;&gt;Menus!$F$3,$J121&lt;&gt;Menus!$F$4,$J121&lt;&gt;Menus!$F$5),AND(OR($F121=Menus!$E$10,$F54=Menus!$E$11,$F54=Menus!$E$12,$F54=Menus!$E$13,$F54=Menus!$E$14),AND($J121&lt;&gt;Menus!$F$2,$J121&lt;&gt;Menus!$F$3))),Oof3rd_NotOK,IF(OR($B121=Menus!$L$2,ISERROR(INDEX($J$40:$J$99,MATCH($R121,$D$40:$D$99,0))))=TRUE,Select2PrincipalNo,IF($F121=Menus!$E$2,SelectaPrincipal,IF(INDEX($J$40:$J$99,MATCH($R121,$D$40:$D$99,0))=Menus!$D$3,IF(OR($F121=Menus!$E$3,$F121=Menus!$E$4),OK,NOT_OK),IF(INDEX($J$40:$J$99,MATCH($R121,$D$40:$D$99,0))=Menus!$D$4,IF(OR($F121=Menus!$E$5,$F121=Menus!$E$6,$F121=Menus!$E$7,$F121=Menus!$E$8),OK,NOT_OK),IF(OR(INDEX($J$40:$J$99,MATCH($R121,$D$40:$D$99,0))=Menus!$D$5,INDEX($J$40:$J$99,MATCH($R121,$D$40:$D$99,0))=Menus!$D$6),IF(OR($F121=Menus!$E$9,$F121=Menus!$E$10,$F121=Menus!$E$11),OK,NOT_OK),IF(INDEX($J$40:$J$99,MATCH($R121,$D$40:$D$99,0))=Menus!$D$7,IF(OR($F121=Menus!$E$10,$F121=Menus!$E$11,$F121=Menus!$E$12),OK,NOT_OK),IF(INDEX($J$40:$J$99,MATCH($R121,$D$40:$D$99,0))=Menus!$D$8,IF(OR($F121=Menus!$E$13,$F121=Menus!$E$14),OK,NOT_OK),IF(INDEX($J$40:$J$99,MATCH($R121,$D$40:$D$99,0))=Menus!$D$9,NOT_OK,"")))))))&amp;IF(AND($H121="",$F121&lt;&gt;Menus!$C$2,$J121&lt;&gt;Menus!$D$2),NeedName,IF(AND($F121&lt;&gt;Menus!$E$2,OR($J121=Menus!$F$4,$J121=Menus!$F$5),V121&lt;&gt;"Pof2nd_NotOK",V121&lt;&gt;"Oof3rd_NotOK"),Continue,IF(AND($F121&lt;&gt;Menus!$E$2,$J121=Menus!$F$3),Final,"")))))))</f>
        <v>Please select a Second Level Principal Entity #, as applicable.</v>
      </c>
      <c r="P121" s="118" t="str">
        <f t="shared" si="9"/>
        <v/>
      </c>
      <c r="R121" s="117" t="str">
        <f t="shared" si="7"/>
        <v/>
      </c>
      <c r="S121" s="122"/>
      <c r="T121" s="117">
        <f t="shared" si="8"/>
        <v>0</v>
      </c>
      <c r="V121" s="84" t="str">
        <f>IF(OR($F121=Menus!$E$2,$F121=Menus!$E$3,$F121=Menus!$E$4,$F121=Menus!$E$5,$F121=Menus!$E$6,$F121=Menus!$E$7,$F121=Menus!$E$8,$F121=Menus!$E$9,$F121=Menus!$E$10,$F121=Menus!$E$11,$F121=Menus!$E$12,$F121=Menus!$E$13,$F121=Menus!$E$14)=FALSE,"Pof2nd_NotOK",IF(OR(AND($J121&lt;&gt;Menus!$F$2,$J121&lt;&gt;Menus!$F$3,$J121&lt;&gt;Menus!$F$4,$J121&lt;&gt;Menus!$F$5),AND(OR($F121=Menus!$E$10,$F54=Menus!$E$11,$F54=Menus!$E$12,$F54=Menus!$E$13,$F54=Menus!$E$14),AND($J121&lt;&gt;Menus!$F$2,$J121&lt;&gt;Menus!$F$3))),"Oof3rd_NotOK",""))</f>
        <v/>
      </c>
    </row>
    <row r="122" spans="2:22" ht="20.100000000000001" customHeight="1" x14ac:dyDescent="0.25">
      <c r="B122" s="153" t="s">
        <v>12</v>
      </c>
      <c r="C122" s="151"/>
      <c r="D122" s="152" t="str">
        <f>IF($B122=Menus!$L$2,"",IF(LEFT($B122,3)="N/A","N/A",IF(RIGHT(LEFT($B122,2),1)=".",IF(RIGHT(LEFT($B122,4),1)=".",LEFT($B122,4),LEFT($B122,5)),IF(RIGHT(LEFT($B122,5),1)=".",LEFT($B122,5),LEFT($B122,6)))&amp;"("&amp;TEXT(IF($B122=Menus!$L$2,0,COUNTIF($B$107:$B122,$B122)),"#")&amp;")"))</f>
        <v/>
      </c>
      <c r="E122" s="75"/>
      <c r="F122" s="30" t="s">
        <v>2</v>
      </c>
      <c r="G122" s="74"/>
      <c r="H122" s="9"/>
      <c r="I122" s="73"/>
      <c r="J122" s="9" t="s">
        <v>2</v>
      </c>
      <c r="L122" s="137"/>
      <c r="M122" s="42" t="str">
        <f>IF($P$7="No","",IF(OR($J122=Menus!$D$3,$J122=Menus!$D$4,$J122=Menus!$D$5,$J122=Menus!$D$8),IF($P122=1,"ü","¤"),IF(OR($J122=Menus!$D$6,$J122=Menus!$D$7,$J122=Menus!$D$9),"û","")))</f>
        <v/>
      </c>
      <c r="N122" s="102" t="str">
        <f>IF(OR($F122=Menus!$E$2,$F122=Menus!$E$3,$F122=Menus!$E$4,$F122=Menus!$E$5,$F122=Menus!$E$6,$F122=Menus!$E$7,$F122=Menus!$E$8,$F122=Menus!$E$9,$F122=Menus!$E$10,$F122=Menus!$E$11,$F122=Menus!$E$12,$F122=Menus!$E$13,$F122=Menus!$E$14)=FALSE,Pof2nd_NotOK,IF($B122="N/A - Natural Person",NotNeeded,IF(OR(AND($J122&lt;&gt;Menus!$F$2,$J122&lt;&gt;Menus!$F$3,$J122&lt;&gt;Menus!$F$4,$J122&lt;&gt;Menus!$F$5),AND(OR($F122=Menus!$E$10,$F55=Menus!$E$11,$F55=Menus!$E$12,$F55=Menus!$E$13,$F55=Menus!$E$14),AND($J122&lt;&gt;Menus!$F$2,$J122&lt;&gt;Menus!$F$3))),Oof3rd_NotOK,IF(OR($B122=Menus!$L$2,ISERROR(INDEX($J$40:$J$99,MATCH($R122,$D$40:$D$99,0))))=TRUE,Select2PrincipalNo,IF($F122=Menus!$E$2,SelectaPrincipal,IF(INDEX($J$40:$J$99,MATCH($R122,$D$40:$D$99,0))=Menus!$D$3,IF(OR($F122=Menus!$E$3,$F122=Menus!$E$4),OK,NOT_OK),IF(INDEX($J$40:$J$99,MATCH($R122,$D$40:$D$99,0))=Menus!$D$4,IF(OR($F122=Menus!$E$5,$F122=Menus!$E$6,$F122=Menus!$E$7,$F122=Menus!$E$8),OK,NOT_OK),IF(OR(INDEX($J$40:$J$99,MATCH($R122,$D$40:$D$99,0))=Menus!$D$5,INDEX($J$40:$J$99,MATCH($R122,$D$40:$D$99,0))=Menus!$D$6),IF(OR($F122=Menus!$E$9,$F122=Menus!$E$10,$F122=Menus!$E$11),OK,NOT_OK),IF(INDEX($J$40:$J$99,MATCH($R122,$D$40:$D$99,0))=Menus!$D$7,IF(OR($F122=Menus!$E$10,$F122=Menus!$E$11,$F122=Menus!$E$12),OK,NOT_OK),IF(INDEX($J$40:$J$99,MATCH($R122,$D$40:$D$99,0))=Menus!$D$8,IF(OR($F122=Menus!$E$13,$F122=Menus!$E$14),OK,NOT_OK),IF(INDEX($J$40:$J$99,MATCH($R122,$D$40:$D$99,0))=Menus!$D$9,NOT_OK,"")))))))&amp;IF(AND($H122="",$F122&lt;&gt;Menus!$C$2,$J122&lt;&gt;Menus!$D$2),NeedName,IF(AND($F122&lt;&gt;Menus!$E$2,OR($J122=Menus!$F$4,$J122=Menus!$F$5),V122&lt;&gt;"Pof2nd_NotOK",V122&lt;&gt;"Oof3rd_NotOK"),Continue,IF(AND($F122&lt;&gt;Menus!$E$2,$J122=Menus!$F$3),Final,"")))))))</f>
        <v>Please select a Second Level Principal Entity #, as applicable.</v>
      </c>
      <c r="P122" s="118" t="str">
        <f t="shared" si="9"/>
        <v/>
      </c>
      <c r="R122" s="117" t="str">
        <f t="shared" si="7"/>
        <v/>
      </c>
      <c r="S122" s="122"/>
      <c r="T122" s="117">
        <f t="shared" si="8"/>
        <v>0</v>
      </c>
      <c r="V122" s="84" t="str">
        <f>IF(OR($F122=Menus!$E$2,$F122=Menus!$E$3,$F122=Menus!$E$4,$F122=Menus!$E$5,$F122=Menus!$E$6,$F122=Menus!$E$7,$F122=Menus!$E$8,$F122=Menus!$E$9,$F122=Menus!$E$10,$F122=Menus!$E$11,$F122=Menus!$E$12,$F122=Menus!$E$13,$F122=Menus!$E$14)=FALSE,"Pof2nd_NotOK",IF(OR(AND($J122&lt;&gt;Menus!$F$2,$J122&lt;&gt;Menus!$F$3,$J122&lt;&gt;Menus!$F$4,$J122&lt;&gt;Menus!$F$5),AND(OR($F122=Menus!$E$10,$F55=Menus!$E$11,$F55=Menus!$E$12,$F55=Menus!$E$13,$F55=Menus!$E$14),AND($J122&lt;&gt;Menus!$F$2,$J122&lt;&gt;Menus!$F$3))),"Oof3rd_NotOK",""))</f>
        <v/>
      </c>
    </row>
    <row r="123" spans="2:22" ht="20.100000000000001" customHeight="1" x14ac:dyDescent="0.25">
      <c r="B123" s="153" t="s">
        <v>12</v>
      </c>
      <c r="C123" s="151"/>
      <c r="D123" s="152" t="str">
        <f>IF($B123=Menus!$L$2,"",IF(LEFT($B123,3)="N/A","N/A",IF(RIGHT(LEFT($B123,2),1)=".",IF(RIGHT(LEFT($B123,4),1)=".",LEFT($B123,4),LEFT($B123,5)),IF(RIGHT(LEFT($B123,5),1)=".",LEFT($B123,5),LEFT($B123,6)))&amp;"("&amp;TEXT(IF($B123=Menus!$L$2,0,COUNTIF($B$107:$B123,$B123)),"#")&amp;")"))</f>
        <v/>
      </c>
      <c r="E123" s="75"/>
      <c r="F123" s="30" t="s">
        <v>2</v>
      </c>
      <c r="G123" s="74"/>
      <c r="H123" s="9"/>
      <c r="I123" s="73"/>
      <c r="J123" s="9" t="s">
        <v>2</v>
      </c>
      <c r="L123" s="137"/>
      <c r="M123" s="42" t="str">
        <f>IF($P$7="No","",IF(OR($J123=Menus!$D$3,$J123=Menus!$D$4,$J123=Menus!$D$5,$J123=Menus!$D$8),IF($P123=1,"ü","¤"),IF(OR($J123=Menus!$D$6,$J123=Menus!$D$7,$J123=Menus!$D$9),"û","")))</f>
        <v/>
      </c>
      <c r="N123" s="102" t="str">
        <f>IF(OR($F123=Menus!$E$2,$F123=Menus!$E$3,$F123=Menus!$E$4,$F123=Menus!$E$5,$F123=Menus!$E$6,$F123=Menus!$E$7,$F123=Menus!$E$8,$F123=Menus!$E$9,$F123=Menus!$E$10,$F123=Menus!$E$11,$F123=Menus!$E$12,$F123=Menus!$E$13,$F123=Menus!$E$14)=FALSE,Pof2nd_NotOK,IF($B123="N/A - Natural Person",NotNeeded,IF(OR(AND($J123&lt;&gt;Menus!$F$2,$J123&lt;&gt;Menus!$F$3,$J123&lt;&gt;Menus!$F$4,$J123&lt;&gt;Menus!$F$5),AND(OR($F123=Menus!$E$10,$F56=Menus!$E$11,$F56=Menus!$E$12,$F56=Menus!$E$13,$F56=Menus!$E$14),AND($J123&lt;&gt;Menus!$F$2,$J123&lt;&gt;Menus!$F$3))),Oof3rd_NotOK,IF(OR($B123=Menus!$L$2,ISERROR(INDEX($J$40:$J$99,MATCH($R123,$D$40:$D$99,0))))=TRUE,Select2PrincipalNo,IF($F123=Menus!$E$2,SelectaPrincipal,IF(INDEX($J$40:$J$99,MATCH($R123,$D$40:$D$99,0))=Menus!$D$3,IF(OR($F123=Menus!$E$3,$F123=Menus!$E$4),OK,NOT_OK),IF(INDEX($J$40:$J$99,MATCH($R123,$D$40:$D$99,0))=Menus!$D$4,IF(OR($F123=Menus!$E$5,$F123=Menus!$E$6,$F123=Menus!$E$7,$F123=Menus!$E$8),OK,NOT_OK),IF(OR(INDEX($J$40:$J$99,MATCH($R123,$D$40:$D$99,0))=Menus!$D$5,INDEX($J$40:$J$99,MATCH($R123,$D$40:$D$99,0))=Menus!$D$6),IF(OR($F123=Menus!$E$9,$F123=Menus!$E$10,$F123=Menus!$E$11),OK,NOT_OK),IF(INDEX($J$40:$J$99,MATCH($R123,$D$40:$D$99,0))=Menus!$D$7,IF(OR($F123=Menus!$E$10,$F123=Menus!$E$11,$F123=Menus!$E$12),OK,NOT_OK),IF(INDEX($J$40:$J$99,MATCH($R123,$D$40:$D$99,0))=Menus!$D$8,IF(OR($F123=Menus!$E$13,$F123=Menus!$E$14),OK,NOT_OK),IF(INDEX($J$40:$J$99,MATCH($R123,$D$40:$D$99,0))=Menus!$D$9,NOT_OK,"")))))))&amp;IF(AND($H123="",$F123&lt;&gt;Menus!$C$2,$J123&lt;&gt;Menus!$D$2),NeedName,IF(AND($F123&lt;&gt;Menus!$E$2,OR($J123=Menus!$F$4,$J123=Menus!$F$5),V123&lt;&gt;"Pof2nd_NotOK",V123&lt;&gt;"Oof3rd_NotOK"),Continue,IF(AND($F123&lt;&gt;Menus!$E$2,$J123=Menus!$F$3),Final,"")))))))</f>
        <v>Please select a Second Level Principal Entity #, as applicable.</v>
      </c>
      <c r="P123" s="118" t="str">
        <f t="shared" si="9"/>
        <v/>
      </c>
      <c r="R123" s="117" t="str">
        <f t="shared" si="7"/>
        <v/>
      </c>
      <c r="S123" s="122"/>
      <c r="T123" s="117">
        <f t="shared" si="8"/>
        <v>0</v>
      </c>
      <c r="V123" s="84" t="str">
        <f>IF(OR($F123=Menus!$E$2,$F123=Menus!$E$3,$F123=Menus!$E$4,$F123=Menus!$E$5,$F123=Menus!$E$6,$F123=Menus!$E$7,$F123=Menus!$E$8,$F123=Menus!$E$9,$F123=Menus!$E$10,$F123=Menus!$E$11,$F123=Menus!$E$12,$F123=Menus!$E$13,$F123=Menus!$E$14)=FALSE,"Pof2nd_NotOK",IF(OR(AND($J123&lt;&gt;Menus!$F$2,$J123&lt;&gt;Menus!$F$3,$J123&lt;&gt;Menus!$F$4,$J123&lt;&gt;Menus!$F$5),AND(OR($F123=Menus!$E$10,$F56=Menus!$E$11,$F56=Menus!$E$12,$F56=Menus!$E$13,$F56=Menus!$E$14),AND($J123&lt;&gt;Menus!$F$2,$J123&lt;&gt;Menus!$F$3))),"Oof3rd_NotOK",""))</f>
        <v/>
      </c>
    </row>
    <row r="124" spans="2:22" ht="20.100000000000001" customHeight="1" x14ac:dyDescent="0.25">
      <c r="B124" s="153" t="s">
        <v>12</v>
      </c>
      <c r="C124" s="151"/>
      <c r="D124" s="152" t="str">
        <f>IF($B124=Menus!$L$2,"",IF(LEFT($B124,3)="N/A","N/A",IF(RIGHT(LEFT($B124,2),1)=".",IF(RIGHT(LEFT($B124,4),1)=".",LEFT($B124,4),LEFT($B124,5)),IF(RIGHT(LEFT($B124,5),1)=".",LEFT($B124,5),LEFT($B124,6)))&amp;"("&amp;TEXT(IF($B124=Menus!$L$2,0,COUNTIF($B$107:$B124,$B124)),"#")&amp;")"))</f>
        <v/>
      </c>
      <c r="E124" s="75"/>
      <c r="F124" s="30" t="s">
        <v>2</v>
      </c>
      <c r="G124" s="74"/>
      <c r="H124" s="9"/>
      <c r="I124" s="73"/>
      <c r="J124" s="9" t="s">
        <v>2</v>
      </c>
      <c r="L124" s="137"/>
      <c r="M124" s="42" t="str">
        <f>IF($P$7="No","",IF(OR($J124=Menus!$D$3,$J124=Menus!$D$4,$J124=Menus!$D$5,$J124=Menus!$D$8),IF($P124=1,"ü","¤"),IF(OR($J124=Menus!$D$6,$J124=Menus!$D$7,$J124=Menus!$D$9),"û","")))</f>
        <v/>
      </c>
      <c r="N124" s="102" t="str">
        <f>IF(OR($F124=Menus!$E$2,$F124=Menus!$E$3,$F124=Menus!$E$4,$F124=Menus!$E$5,$F124=Menus!$E$6,$F124=Menus!$E$7,$F124=Menus!$E$8,$F124=Menus!$E$9,$F124=Menus!$E$10,$F124=Menus!$E$11,$F124=Menus!$E$12,$F124=Menus!$E$13,$F124=Menus!$E$14)=FALSE,Pof2nd_NotOK,IF($B124="N/A - Natural Person",NotNeeded,IF(OR(AND($J124&lt;&gt;Menus!$F$2,$J124&lt;&gt;Menus!$F$3,$J124&lt;&gt;Menus!$F$4,$J124&lt;&gt;Menus!$F$5),AND(OR($F124=Menus!$E$10,$F57=Menus!$E$11,$F57=Menus!$E$12,$F57=Menus!$E$13,$F57=Menus!$E$14),AND($J124&lt;&gt;Menus!$F$2,$J124&lt;&gt;Menus!$F$3))),Oof3rd_NotOK,IF(OR($B124=Menus!$L$2,ISERROR(INDEX($J$40:$J$99,MATCH($R124,$D$40:$D$99,0))))=TRUE,Select2PrincipalNo,IF($F124=Menus!$E$2,SelectaPrincipal,IF(INDEX($J$40:$J$99,MATCH($R124,$D$40:$D$99,0))=Menus!$D$3,IF(OR($F124=Menus!$E$3,$F124=Menus!$E$4),OK,NOT_OK),IF(INDEX($J$40:$J$99,MATCH($R124,$D$40:$D$99,0))=Menus!$D$4,IF(OR($F124=Menus!$E$5,$F124=Menus!$E$6,$F124=Menus!$E$7,$F124=Menus!$E$8),OK,NOT_OK),IF(OR(INDEX($J$40:$J$99,MATCH($R124,$D$40:$D$99,0))=Menus!$D$5,INDEX($J$40:$J$99,MATCH($R124,$D$40:$D$99,0))=Menus!$D$6),IF(OR($F124=Menus!$E$9,$F124=Menus!$E$10,$F124=Menus!$E$11),OK,NOT_OK),IF(INDEX($J$40:$J$99,MATCH($R124,$D$40:$D$99,0))=Menus!$D$7,IF(OR($F124=Menus!$E$10,$F124=Menus!$E$11,$F124=Menus!$E$12),OK,NOT_OK),IF(INDEX($J$40:$J$99,MATCH($R124,$D$40:$D$99,0))=Menus!$D$8,IF(OR($F124=Menus!$E$13,$F124=Menus!$E$14),OK,NOT_OK),IF(INDEX($J$40:$J$99,MATCH($R124,$D$40:$D$99,0))=Menus!$D$9,NOT_OK,"")))))))&amp;IF(AND($H124="",$F124&lt;&gt;Menus!$C$2,$J124&lt;&gt;Menus!$D$2),NeedName,IF(AND($F124&lt;&gt;Menus!$E$2,OR($J124=Menus!$F$4,$J124=Menus!$F$5),V124&lt;&gt;"Pof2nd_NotOK",V124&lt;&gt;"Oof3rd_NotOK"),Continue,IF(AND($F124&lt;&gt;Menus!$E$2,$J124=Menus!$F$3),Final,"")))))))</f>
        <v>Please select a Second Level Principal Entity #, as applicable.</v>
      </c>
      <c r="P124" s="118" t="str">
        <f t="shared" si="9"/>
        <v/>
      </c>
      <c r="R124" s="117" t="str">
        <f t="shared" si="7"/>
        <v/>
      </c>
      <c r="S124" s="122"/>
      <c r="T124" s="117">
        <f t="shared" si="8"/>
        <v>0</v>
      </c>
      <c r="V124" s="84" t="str">
        <f>IF(OR($F124=Menus!$E$2,$F124=Menus!$E$3,$F124=Menus!$E$4,$F124=Menus!$E$5,$F124=Menus!$E$6,$F124=Menus!$E$7,$F124=Menus!$E$8,$F124=Menus!$E$9,$F124=Menus!$E$10,$F124=Menus!$E$11,$F124=Menus!$E$12,$F124=Menus!$E$13,$F124=Menus!$E$14)=FALSE,"Pof2nd_NotOK",IF(OR(AND($J124&lt;&gt;Menus!$F$2,$J124&lt;&gt;Menus!$F$3,$J124&lt;&gt;Menus!$F$4,$J124&lt;&gt;Menus!$F$5),AND(OR($F124=Menus!$E$10,$F57=Menus!$E$11,$F57=Menus!$E$12,$F57=Menus!$E$13,$F57=Menus!$E$14),AND($J124&lt;&gt;Menus!$F$2,$J124&lt;&gt;Menus!$F$3))),"Oof3rd_NotOK",""))</f>
        <v/>
      </c>
    </row>
    <row r="125" spans="2:22" ht="20.100000000000001" customHeight="1" x14ac:dyDescent="0.25">
      <c r="B125" s="153" t="s">
        <v>12</v>
      </c>
      <c r="C125" s="151"/>
      <c r="D125" s="152" t="str">
        <f>IF($B125=Menus!$L$2,"",IF(LEFT($B125,3)="N/A","N/A",IF(RIGHT(LEFT($B125,2),1)=".",IF(RIGHT(LEFT($B125,4),1)=".",LEFT($B125,4),LEFT($B125,5)),IF(RIGHT(LEFT($B125,5),1)=".",LEFT($B125,5),LEFT($B125,6)))&amp;"("&amp;TEXT(IF($B125=Menus!$L$2,0,COUNTIF($B$107:$B125,$B125)),"#")&amp;")"))</f>
        <v/>
      </c>
      <c r="E125" s="75"/>
      <c r="F125" s="30" t="s">
        <v>2</v>
      </c>
      <c r="G125" s="74"/>
      <c r="H125" s="9"/>
      <c r="I125" s="73"/>
      <c r="J125" s="9" t="s">
        <v>2</v>
      </c>
      <c r="L125" s="137"/>
      <c r="M125" s="42" t="str">
        <f>IF($P$7="No","",IF(OR($J125=Menus!$D$3,$J125=Menus!$D$4,$J125=Menus!$D$5,$J125=Menus!$D$8),IF($P125=1,"ü","¤"),IF(OR($J125=Menus!$D$6,$J125=Menus!$D$7,$J125=Menus!$D$9),"û","")))</f>
        <v/>
      </c>
      <c r="N125" s="102" t="str">
        <f>IF(OR($F125=Menus!$E$2,$F125=Menus!$E$3,$F125=Menus!$E$4,$F125=Menus!$E$5,$F125=Menus!$E$6,$F125=Menus!$E$7,$F125=Menus!$E$8,$F125=Menus!$E$9,$F125=Menus!$E$10,$F125=Menus!$E$11,$F125=Menus!$E$12,$F125=Menus!$E$13,$F125=Menus!$E$14)=FALSE,Pof2nd_NotOK,IF($B125="N/A - Natural Person",NotNeeded,IF(OR(AND($J125&lt;&gt;Menus!$F$2,$J125&lt;&gt;Menus!$F$3,$J125&lt;&gt;Menus!$F$4,$J125&lt;&gt;Menus!$F$5),AND(OR($F125=Menus!$E$10,$F58=Menus!$E$11,$F58=Menus!$E$12,$F58=Menus!$E$13,$F58=Menus!$E$14),AND($J125&lt;&gt;Menus!$F$2,$J125&lt;&gt;Menus!$F$3))),Oof3rd_NotOK,IF(OR($B125=Menus!$L$2,ISERROR(INDEX($J$40:$J$99,MATCH($R125,$D$40:$D$99,0))))=TRUE,Select2PrincipalNo,IF($F125=Menus!$E$2,SelectaPrincipal,IF(INDEX($J$40:$J$99,MATCH($R125,$D$40:$D$99,0))=Menus!$D$3,IF(OR($F125=Menus!$E$3,$F125=Menus!$E$4),OK,NOT_OK),IF(INDEX($J$40:$J$99,MATCH($R125,$D$40:$D$99,0))=Menus!$D$4,IF(OR($F125=Menus!$E$5,$F125=Menus!$E$6,$F125=Menus!$E$7,$F125=Menus!$E$8),OK,NOT_OK),IF(OR(INDEX($J$40:$J$99,MATCH($R125,$D$40:$D$99,0))=Menus!$D$5,INDEX($J$40:$J$99,MATCH($R125,$D$40:$D$99,0))=Menus!$D$6),IF(OR($F125=Menus!$E$9,$F125=Menus!$E$10,$F125=Menus!$E$11),OK,NOT_OK),IF(INDEX($J$40:$J$99,MATCH($R125,$D$40:$D$99,0))=Menus!$D$7,IF(OR($F125=Menus!$E$10,$F125=Menus!$E$11,$F125=Menus!$E$12),OK,NOT_OK),IF(INDEX($J$40:$J$99,MATCH($R125,$D$40:$D$99,0))=Menus!$D$8,IF(OR($F125=Menus!$E$13,$F125=Menus!$E$14),OK,NOT_OK),IF(INDEX($J$40:$J$99,MATCH($R125,$D$40:$D$99,0))=Menus!$D$9,NOT_OK,"")))))))&amp;IF(AND($H125="",$F125&lt;&gt;Menus!$C$2,$J125&lt;&gt;Menus!$D$2),NeedName,IF(AND($F125&lt;&gt;Menus!$E$2,OR($J125=Menus!$F$4,$J125=Menus!$F$5),V125&lt;&gt;"Pof2nd_NotOK",V125&lt;&gt;"Oof3rd_NotOK"),Continue,IF(AND($F125&lt;&gt;Menus!$E$2,$J125=Menus!$F$3),Final,"")))))))</f>
        <v>Please select a Second Level Principal Entity #, as applicable.</v>
      </c>
      <c r="P125" s="118" t="str">
        <f t="shared" si="9"/>
        <v/>
      </c>
      <c r="R125" s="117" t="str">
        <f t="shared" si="7"/>
        <v/>
      </c>
      <c r="S125" s="122"/>
      <c r="T125" s="117">
        <f t="shared" si="8"/>
        <v>0</v>
      </c>
      <c r="V125" s="84" t="str">
        <f>IF(OR($F125=Menus!$E$2,$F125=Menus!$E$3,$F125=Menus!$E$4,$F125=Menus!$E$5,$F125=Menus!$E$6,$F125=Menus!$E$7,$F125=Menus!$E$8,$F125=Menus!$E$9,$F125=Menus!$E$10,$F125=Menus!$E$11,$F125=Menus!$E$12,$F125=Menus!$E$13,$F125=Menus!$E$14)=FALSE,"Pof2nd_NotOK",IF(OR(AND($J125&lt;&gt;Menus!$F$2,$J125&lt;&gt;Menus!$F$3,$J125&lt;&gt;Menus!$F$4,$J125&lt;&gt;Menus!$F$5),AND(OR($F125=Menus!$E$10,$F58=Menus!$E$11,$F58=Menus!$E$12,$F58=Menus!$E$13,$F58=Menus!$E$14),AND($J125&lt;&gt;Menus!$F$2,$J125&lt;&gt;Menus!$F$3))),"Oof3rd_NotOK",""))</f>
        <v/>
      </c>
    </row>
    <row r="126" spans="2:22" ht="20.100000000000001" customHeight="1" x14ac:dyDescent="0.25">
      <c r="B126" s="153" t="s">
        <v>12</v>
      </c>
      <c r="C126" s="151"/>
      <c r="D126" s="152" t="str">
        <f>IF($B126=Menus!$L$2,"",IF(LEFT($B126,3)="N/A","N/A",IF(RIGHT(LEFT($B126,2),1)=".",IF(RIGHT(LEFT($B126,4),1)=".",LEFT($B126,4),LEFT($B126,5)),IF(RIGHT(LEFT($B126,5),1)=".",LEFT($B126,5),LEFT($B126,6)))&amp;"("&amp;TEXT(IF($B126=Menus!$L$2,0,COUNTIF($B$107:$B126,$B126)),"#")&amp;")"))</f>
        <v/>
      </c>
      <c r="E126" s="75"/>
      <c r="F126" s="30" t="s">
        <v>2</v>
      </c>
      <c r="G126" s="74"/>
      <c r="H126" s="9"/>
      <c r="I126" s="73"/>
      <c r="J126" s="9" t="s">
        <v>2</v>
      </c>
      <c r="L126" s="137"/>
      <c r="M126" s="42" t="str">
        <f>IF($P$7="No","",IF(OR($J126=Menus!$D$3,$J126=Menus!$D$4,$J126=Menus!$D$5,$J126=Menus!$D$8),IF($P126=1,"ü","¤"),IF(OR($J126=Menus!$D$6,$J126=Menus!$D$7,$J126=Menus!$D$9),"û","")))</f>
        <v/>
      </c>
      <c r="N126" s="102" t="str">
        <f>IF(OR($F126=Menus!$E$2,$F126=Menus!$E$3,$F126=Menus!$E$4,$F126=Menus!$E$5,$F126=Menus!$E$6,$F126=Menus!$E$7,$F126=Menus!$E$8,$F126=Menus!$E$9,$F126=Menus!$E$10,$F126=Menus!$E$11,$F126=Menus!$E$12,$F126=Menus!$E$13,$F126=Menus!$E$14)=FALSE,Pof2nd_NotOK,IF($B126="N/A - Natural Person",NotNeeded,IF(OR(AND($J126&lt;&gt;Menus!$F$2,$J126&lt;&gt;Menus!$F$3,$J126&lt;&gt;Menus!$F$4,$J126&lt;&gt;Menus!$F$5),AND(OR($F126=Menus!$E$10,$F59=Menus!$E$11,$F59=Menus!$E$12,$F59=Menus!$E$13,$F59=Menus!$E$14),AND($J126&lt;&gt;Menus!$F$2,$J126&lt;&gt;Menus!$F$3))),Oof3rd_NotOK,IF(OR($B126=Menus!$L$2,ISERROR(INDEX($J$40:$J$99,MATCH($R126,$D$40:$D$99,0))))=TRUE,Select2PrincipalNo,IF($F126=Menus!$E$2,SelectaPrincipal,IF(INDEX($J$40:$J$99,MATCH($R126,$D$40:$D$99,0))=Menus!$D$3,IF(OR($F126=Menus!$E$3,$F126=Menus!$E$4),OK,NOT_OK),IF(INDEX($J$40:$J$99,MATCH($R126,$D$40:$D$99,0))=Menus!$D$4,IF(OR($F126=Menus!$E$5,$F126=Menus!$E$6,$F126=Menus!$E$7,$F126=Menus!$E$8),OK,NOT_OK),IF(OR(INDEX($J$40:$J$99,MATCH($R126,$D$40:$D$99,0))=Menus!$D$5,INDEX($J$40:$J$99,MATCH($R126,$D$40:$D$99,0))=Menus!$D$6),IF(OR($F126=Menus!$E$9,$F126=Menus!$E$10,$F126=Menus!$E$11),OK,NOT_OK),IF(INDEX($J$40:$J$99,MATCH($R126,$D$40:$D$99,0))=Menus!$D$7,IF(OR($F126=Menus!$E$10,$F126=Menus!$E$11,$F126=Menus!$E$12),OK,NOT_OK),IF(INDEX($J$40:$J$99,MATCH($R126,$D$40:$D$99,0))=Menus!$D$8,IF(OR($F126=Menus!$E$13,$F126=Menus!$E$14),OK,NOT_OK),IF(INDEX($J$40:$J$99,MATCH($R126,$D$40:$D$99,0))=Menus!$D$9,NOT_OK,"")))))))&amp;IF(AND($H126="",$F126&lt;&gt;Menus!$C$2,$J126&lt;&gt;Menus!$D$2),NeedName,IF(AND($F126&lt;&gt;Menus!$E$2,OR($J126=Menus!$F$4,$J126=Menus!$F$5),V126&lt;&gt;"Pof2nd_NotOK",V126&lt;&gt;"Oof3rd_NotOK"),Continue,IF(AND($F126&lt;&gt;Menus!$E$2,$J126=Menus!$F$3),Final,"")))))))</f>
        <v>Please select a Second Level Principal Entity #, as applicable.</v>
      </c>
      <c r="P126" s="118" t="str">
        <f t="shared" si="9"/>
        <v/>
      </c>
      <c r="R126" s="117" t="str">
        <f t="shared" si="7"/>
        <v/>
      </c>
      <c r="S126" s="122"/>
      <c r="T126" s="117">
        <f t="shared" si="8"/>
        <v>0</v>
      </c>
      <c r="V126" s="84" t="str">
        <f>IF(OR($F126=Menus!$E$2,$F126=Menus!$E$3,$F126=Menus!$E$4,$F126=Menus!$E$5,$F126=Menus!$E$6,$F126=Menus!$E$7,$F126=Menus!$E$8,$F126=Menus!$E$9,$F126=Menus!$E$10,$F126=Menus!$E$11,$F126=Menus!$E$12,$F126=Menus!$E$13,$F126=Menus!$E$14)=FALSE,"Pof2nd_NotOK",IF(OR(AND($J126&lt;&gt;Menus!$F$2,$J126&lt;&gt;Menus!$F$3,$J126&lt;&gt;Menus!$F$4,$J126&lt;&gt;Menus!$F$5),AND(OR($F126=Menus!$E$10,$F59=Menus!$E$11,$F59=Menus!$E$12,$F59=Menus!$E$13,$F59=Menus!$E$14),AND($J126&lt;&gt;Menus!$F$2,$J126&lt;&gt;Menus!$F$3))),"Oof3rd_NotOK",""))</f>
        <v/>
      </c>
    </row>
    <row r="127" spans="2:22" ht="20.100000000000001" customHeight="1" x14ac:dyDescent="0.25">
      <c r="B127" s="153" t="s">
        <v>12</v>
      </c>
      <c r="C127" s="151"/>
      <c r="D127" s="152" t="str">
        <f>IF($B127=Menus!$L$2,"",IF(LEFT($B127,3)="N/A","N/A",IF(RIGHT(LEFT($B127,2),1)=".",IF(RIGHT(LEFT($B127,4),1)=".",LEFT($B127,4),LEFT($B127,5)),IF(RIGHT(LEFT($B127,5),1)=".",LEFT($B127,5),LEFT($B127,6)))&amp;"("&amp;TEXT(IF($B127=Menus!$L$2,0,COUNTIF($B$107:$B127,$B127)),"#")&amp;")"))</f>
        <v/>
      </c>
      <c r="E127" s="75"/>
      <c r="F127" s="30" t="s">
        <v>2</v>
      </c>
      <c r="G127" s="74"/>
      <c r="H127" s="9"/>
      <c r="I127" s="73"/>
      <c r="J127" s="9" t="s">
        <v>2</v>
      </c>
      <c r="L127" s="137"/>
      <c r="M127" s="42" t="str">
        <f>IF($P$7="No","",IF(OR($J127=Menus!$D$3,$J127=Menus!$D$4,$J127=Menus!$D$5,$J127=Menus!$D$8),IF($P127=1,"ü","¤"),IF(OR($J127=Menus!$D$6,$J127=Menus!$D$7,$J127=Menus!$D$9),"û","")))</f>
        <v/>
      </c>
      <c r="N127" s="102" t="str">
        <f>IF(OR($F127=Menus!$E$2,$F127=Menus!$E$3,$F127=Menus!$E$4,$F127=Menus!$E$5,$F127=Menus!$E$6,$F127=Menus!$E$7,$F127=Menus!$E$8,$F127=Menus!$E$9,$F127=Menus!$E$10,$F127=Menus!$E$11,$F127=Menus!$E$12,$F127=Menus!$E$13,$F127=Menus!$E$14)=FALSE,Pof2nd_NotOK,IF($B127="N/A - Natural Person",NotNeeded,IF(OR(AND($J127&lt;&gt;Menus!$F$2,$J127&lt;&gt;Menus!$F$3,$J127&lt;&gt;Menus!$F$4,$J127&lt;&gt;Menus!$F$5),AND(OR($F127=Menus!$E$10,$F60=Menus!$E$11,$F60=Menus!$E$12,$F60=Menus!$E$13,$F60=Menus!$E$14),AND($J127&lt;&gt;Menus!$F$2,$J127&lt;&gt;Menus!$F$3))),Oof3rd_NotOK,IF(OR($B127=Menus!$L$2,ISERROR(INDEX($J$40:$J$99,MATCH($R127,$D$40:$D$99,0))))=TRUE,Select2PrincipalNo,IF($F127=Menus!$E$2,SelectaPrincipal,IF(INDEX($J$40:$J$99,MATCH($R127,$D$40:$D$99,0))=Menus!$D$3,IF(OR($F127=Menus!$E$3,$F127=Menus!$E$4),OK,NOT_OK),IF(INDEX($J$40:$J$99,MATCH($R127,$D$40:$D$99,0))=Menus!$D$4,IF(OR($F127=Menus!$E$5,$F127=Menus!$E$6,$F127=Menus!$E$7,$F127=Menus!$E$8),OK,NOT_OK),IF(OR(INDEX($J$40:$J$99,MATCH($R127,$D$40:$D$99,0))=Menus!$D$5,INDEX($J$40:$J$99,MATCH($R127,$D$40:$D$99,0))=Menus!$D$6),IF(OR($F127=Menus!$E$9,$F127=Menus!$E$10,$F127=Menus!$E$11),OK,NOT_OK),IF(INDEX($J$40:$J$99,MATCH($R127,$D$40:$D$99,0))=Menus!$D$7,IF(OR($F127=Menus!$E$10,$F127=Menus!$E$11,$F127=Menus!$E$12),OK,NOT_OK),IF(INDEX($J$40:$J$99,MATCH($R127,$D$40:$D$99,0))=Menus!$D$8,IF(OR($F127=Menus!$E$13,$F127=Menus!$E$14),OK,NOT_OK),IF(INDEX($J$40:$J$99,MATCH($R127,$D$40:$D$99,0))=Menus!$D$9,NOT_OK,"")))))))&amp;IF(AND($H127="",$F127&lt;&gt;Menus!$C$2,$J127&lt;&gt;Menus!$D$2),NeedName,IF(AND($F127&lt;&gt;Menus!$E$2,OR($J127=Menus!$F$4,$J127=Menus!$F$5),V127&lt;&gt;"Pof2nd_NotOK",V127&lt;&gt;"Oof3rd_NotOK"),Continue,IF(AND($F127&lt;&gt;Menus!$E$2,$J127=Menus!$F$3),Final,"")))))))</f>
        <v>Please select a Second Level Principal Entity #, as applicable.</v>
      </c>
      <c r="P127" s="118" t="str">
        <f t="shared" si="9"/>
        <v/>
      </c>
      <c r="R127" s="117" t="str">
        <f t="shared" si="7"/>
        <v/>
      </c>
      <c r="S127" s="122"/>
      <c r="T127" s="117">
        <f t="shared" si="8"/>
        <v>0</v>
      </c>
      <c r="V127" s="84" t="str">
        <f>IF(OR($F127=Menus!$E$2,$F127=Menus!$E$3,$F127=Menus!$E$4,$F127=Menus!$E$5,$F127=Menus!$E$6,$F127=Menus!$E$7,$F127=Menus!$E$8,$F127=Menus!$E$9,$F127=Menus!$E$10,$F127=Menus!$E$11,$F127=Menus!$E$12,$F127=Menus!$E$13,$F127=Menus!$E$14)=FALSE,"Pof2nd_NotOK",IF(OR(AND($J127&lt;&gt;Menus!$F$2,$J127&lt;&gt;Menus!$F$3,$J127&lt;&gt;Menus!$F$4,$J127&lt;&gt;Menus!$F$5),AND(OR($F127=Menus!$E$10,$F60=Menus!$E$11,$F60=Menus!$E$12,$F60=Menus!$E$13,$F60=Menus!$E$14),AND($J127&lt;&gt;Menus!$F$2,$J127&lt;&gt;Menus!$F$3))),"Oof3rd_NotOK",""))</f>
        <v/>
      </c>
    </row>
    <row r="128" spans="2:22" ht="20.100000000000001" customHeight="1" x14ac:dyDescent="0.25">
      <c r="B128" s="153" t="s">
        <v>12</v>
      </c>
      <c r="C128" s="151"/>
      <c r="D128" s="152" t="str">
        <f>IF($B128=Menus!$L$2,"",IF(LEFT($B128,3)="N/A","N/A",IF(RIGHT(LEFT($B128,2),1)=".",IF(RIGHT(LEFT($B128,4),1)=".",LEFT($B128,4),LEFT($B128,5)),IF(RIGHT(LEFT($B128,5),1)=".",LEFT($B128,5),LEFT($B128,6)))&amp;"("&amp;TEXT(IF($B128=Menus!$L$2,0,COUNTIF($B$107:$B128,$B128)),"#")&amp;")"))</f>
        <v/>
      </c>
      <c r="E128" s="75"/>
      <c r="F128" s="30" t="s">
        <v>2</v>
      </c>
      <c r="G128" s="74"/>
      <c r="H128" s="9"/>
      <c r="I128" s="73"/>
      <c r="J128" s="9" t="s">
        <v>2</v>
      </c>
      <c r="L128" s="137"/>
      <c r="M128" s="42" t="str">
        <f>IF($P$7="No","",IF(OR($J128=Menus!$D$3,$J128=Menus!$D$4,$J128=Menus!$D$5,$J128=Menus!$D$8),IF($P128=1,"ü","¤"),IF(OR($J128=Menus!$D$6,$J128=Menus!$D$7,$J128=Menus!$D$9),"û","")))</f>
        <v/>
      </c>
      <c r="N128" s="102" t="str">
        <f>IF(OR($F128=Menus!$E$2,$F128=Menus!$E$3,$F128=Menus!$E$4,$F128=Menus!$E$5,$F128=Menus!$E$6,$F128=Menus!$E$7,$F128=Menus!$E$8,$F128=Menus!$E$9,$F128=Menus!$E$10,$F128=Menus!$E$11,$F128=Menus!$E$12,$F128=Menus!$E$13,$F128=Menus!$E$14)=FALSE,Pof2nd_NotOK,IF($B128="N/A - Natural Person",NotNeeded,IF(OR(AND($J128&lt;&gt;Menus!$F$2,$J128&lt;&gt;Menus!$F$3,$J128&lt;&gt;Menus!$F$4,$J128&lt;&gt;Menus!$F$5),AND(OR($F128=Menus!$E$10,$F61=Menus!$E$11,$F61=Menus!$E$12,$F61=Menus!$E$13,$F61=Menus!$E$14),AND($J128&lt;&gt;Menus!$F$2,$J128&lt;&gt;Menus!$F$3))),Oof3rd_NotOK,IF(OR($B128=Menus!$L$2,ISERROR(INDEX($J$40:$J$99,MATCH($R128,$D$40:$D$99,0))))=TRUE,Select2PrincipalNo,IF($F128=Menus!$E$2,SelectaPrincipal,IF(INDEX($J$40:$J$99,MATCH($R128,$D$40:$D$99,0))=Menus!$D$3,IF(OR($F128=Menus!$E$3,$F128=Menus!$E$4),OK,NOT_OK),IF(INDEX($J$40:$J$99,MATCH($R128,$D$40:$D$99,0))=Menus!$D$4,IF(OR($F128=Menus!$E$5,$F128=Menus!$E$6,$F128=Menus!$E$7,$F128=Menus!$E$8),OK,NOT_OK),IF(OR(INDEX($J$40:$J$99,MATCH($R128,$D$40:$D$99,0))=Menus!$D$5,INDEX($J$40:$J$99,MATCH($R128,$D$40:$D$99,0))=Menus!$D$6),IF(OR($F128=Menus!$E$9,$F128=Menus!$E$10,$F128=Menus!$E$11),OK,NOT_OK),IF(INDEX($J$40:$J$99,MATCH($R128,$D$40:$D$99,0))=Menus!$D$7,IF(OR($F128=Menus!$E$10,$F128=Menus!$E$11,$F128=Menus!$E$12),OK,NOT_OK),IF(INDEX($J$40:$J$99,MATCH($R128,$D$40:$D$99,0))=Menus!$D$8,IF(OR($F128=Menus!$E$13,$F128=Menus!$E$14),OK,NOT_OK),IF(INDEX($J$40:$J$99,MATCH($R128,$D$40:$D$99,0))=Menus!$D$9,NOT_OK,"")))))))&amp;IF(AND($H128="",$F128&lt;&gt;Menus!$C$2,$J128&lt;&gt;Menus!$D$2),NeedName,IF(AND($F128&lt;&gt;Menus!$E$2,OR($J128=Menus!$F$4,$J128=Menus!$F$5),V128&lt;&gt;"Pof2nd_NotOK",V128&lt;&gt;"Oof3rd_NotOK"),Continue,IF(AND($F128&lt;&gt;Menus!$E$2,$J128=Menus!$F$3),Final,"")))))))</f>
        <v>Please select a Second Level Principal Entity #, as applicable.</v>
      </c>
      <c r="P128" s="118" t="str">
        <f t="shared" si="9"/>
        <v/>
      </c>
      <c r="R128" s="117" t="str">
        <f t="shared" si="7"/>
        <v/>
      </c>
      <c r="S128" s="122"/>
      <c r="T128" s="117">
        <f t="shared" si="8"/>
        <v>0</v>
      </c>
      <c r="V128" s="84" t="str">
        <f>IF(OR($F128=Menus!$E$2,$F128=Menus!$E$3,$F128=Menus!$E$4,$F128=Menus!$E$5,$F128=Menus!$E$6,$F128=Menus!$E$7,$F128=Menus!$E$8,$F128=Menus!$E$9,$F128=Menus!$E$10,$F128=Menus!$E$11,$F128=Menus!$E$12,$F128=Menus!$E$13,$F128=Menus!$E$14)=FALSE,"Pof2nd_NotOK",IF(OR(AND($J128&lt;&gt;Menus!$F$2,$J128&lt;&gt;Menus!$F$3,$J128&lt;&gt;Menus!$F$4,$J128&lt;&gt;Menus!$F$5),AND(OR($F128=Menus!$E$10,$F61=Menus!$E$11,$F61=Menus!$E$12,$F61=Menus!$E$13,$F61=Menus!$E$14),AND($J128&lt;&gt;Menus!$F$2,$J128&lt;&gt;Menus!$F$3))),"Oof3rd_NotOK",""))</f>
        <v/>
      </c>
    </row>
    <row r="129" spans="2:22" ht="20.100000000000001" customHeight="1" x14ac:dyDescent="0.25">
      <c r="B129" s="153" t="s">
        <v>12</v>
      </c>
      <c r="C129" s="151"/>
      <c r="D129" s="152" t="str">
        <f>IF($B129=Menus!$L$2,"",IF(LEFT($B129,3)="N/A","N/A",IF(RIGHT(LEFT($B129,2),1)=".",IF(RIGHT(LEFT($B129,4),1)=".",LEFT($B129,4),LEFT($B129,5)),IF(RIGHT(LEFT($B129,5),1)=".",LEFT($B129,5),LEFT($B129,6)))&amp;"("&amp;TEXT(IF($B129=Menus!$L$2,0,COUNTIF($B$107:$B129,$B129)),"#")&amp;")"))</f>
        <v/>
      </c>
      <c r="E129" s="75"/>
      <c r="F129" s="30" t="s">
        <v>2</v>
      </c>
      <c r="G129" s="74"/>
      <c r="H129" s="9"/>
      <c r="I129" s="73"/>
      <c r="J129" s="9" t="s">
        <v>2</v>
      </c>
      <c r="L129" s="137"/>
      <c r="M129" s="42" t="str">
        <f>IF($P$7="No","",IF(OR($J129=Menus!$D$3,$J129=Menus!$D$4,$J129=Menus!$D$5,$J129=Menus!$D$8),IF($P129=1,"ü","¤"),IF(OR($J129=Menus!$D$6,$J129=Menus!$D$7,$J129=Menus!$D$9),"û","")))</f>
        <v/>
      </c>
      <c r="N129" s="102" t="str">
        <f>IF(OR($F129=Menus!$E$2,$F129=Menus!$E$3,$F129=Menus!$E$4,$F129=Menus!$E$5,$F129=Menus!$E$6,$F129=Menus!$E$7,$F129=Menus!$E$8,$F129=Menus!$E$9,$F129=Menus!$E$10,$F129=Menus!$E$11,$F129=Menus!$E$12,$F129=Menus!$E$13,$F129=Menus!$E$14)=FALSE,Pof2nd_NotOK,IF($B129="N/A - Natural Person",NotNeeded,IF(OR(AND($J129&lt;&gt;Menus!$F$2,$J129&lt;&gt;Menus!$F$3,$J129&lt;&gt;Menus!$F$4,$J129&lt;&gt;Menus!$F$5),AND(OR($F129=Menus!$E$10,$F62=Menus!$E$11,$F62=Menus!$E$12,$F62=Menus!$E$13,$F62=Menus!$E$14),AND($J129&lt;&gt;Menus!$F$2,$J129&lt;&gt;Menus!$F$3))),Oof3rd_NotOK,IF(OR($B129=Menus!$L$2,ISERROR(INDEX($J$40:$J$99,MATCH($R129,$D$40:$D$99,0))))=TRUE,Select2PrincipalNo,IF($F129=Menus!$E$2,SelectaPrincipal,IF(INDEX($J$40:$J$99,MATCH($R129,$D$40:$D$99,0))=Menus!$D$3,IF(OR($F129=Menus!$E$3,$F129=Menus!$E$4),OK,NOT_OK),IF(INDEX($J$40:$J$99,MATCH($R129,$D$40:$D$99,0))=Menus!$D$4,IF(OR($F129=Menus!$E$5,$F129=Menus!$E$6,$F129=Menus!$E$7,$F129=Menus!$E$8),OK,NOT_OK),IF(OR(INDEX($J$40:$J$99,MATCH($R129,$D$40:$D$99,0))=Menus!$D$5,INDEX($J$40:$J$99,MATCH($R129,$D$40:$D$99,0))=Menus!$D$6),IF(OR($F129=Menus!$E$9,$F129=Menus!$E$10,$F129=Menus!$E$11),OK,NOT_OK),IF(INDEX($J$40:$J$99,MATCH($R129,$D$40:$D$99,0))=Menus!$D$7,IF(OR($F129=Menus!$E$10,$F129=Menus!$E$11,$F129=Menus!$E$12),OK,NOT_OK),IF(INDEX($J$40:$J$99,MATCH($R129,$D$40:$D$99,0))=Menus!$D$8,IF(OR($F129=Menus!$E$13,$F129=Menus!$E$14),OK,NOT_OK),IF(INDEX($J$40:$J$99,MATCH($R129,$D$40:$D$99,0))=Menus!$D$9,NOT_OK,"")))))))&amp;IF(AND($H129="",$F129&lt;&gt;Menus!$C$2,$J129&lt;&gt;Menus!$D$2),NeedName,IF(AND($F129&lt;&gt;Menus!$E$2,OR($J129=Menus!$F$4,$J129=Menus!$F$5),V129&lt;&gt;"Pof2nd_NotOK",V129&lt;&gt;"Oof3rd_NotOK"),Continue,IF(AND($F129&lt;&gt;Menus!$E$2,$J129=Menus!$F$3),Final,"")))))))</f>
        <v>Please select a Second Level Principal Entity #, as applicable.</v>
      </c>
      <c r="P129" s="118" t="str">
        <f t="shared" si="9"/>
        <v/>
      </c>
      <c r="R129" s="117" t="str">
        <f t="shared" si="7"/>
        <v/>
      </c>
      <c r="S129" s="122"/>
      <c r="T129" s="117">
        <f t="shared" si="8"/>
        <v>0</v>
      </c>
      <c r="V129" s="84" t="str">
        <f>IF(OR($F129=Menus!$E$2,$F129=Menus!$E$3,$F129=Menus!$E$4,$F129=Menus!$E$5,$F129=Menus!$E$6,$F129=Menus!$E$7,$F129=Menus!$E$8,$F129=Menus!$E$9,$F129=Menus!$E$10,$F129=Menus!$E$11,$F129=Menus!$E$12,$F129=Menus!$E$13,$F129=Menus!$E$14)=FALSE,"Pof2nd_NotOK",IF(OR(AND($J129&lt;&gt;Menus!$F$2,$J129&lt;&gt;Menus!$F$3,$J129&lt;&gt;Menus!$F$4,$J129&lt;&gt;Menus!$F$5),AND(OR($F129=Menus!$E$10,$F62=Menus!$E$11,$F62=Menus!$E$12,$F62=Menus!$E$13,$F62=Menus!$E$14),AND($J129&lt;&gt;Menus!$F$2,$J129&lt;&gt;Menus!$F$3))),"Oof3rd_NotOK",""))</f>
        <v/>
      </c>
    </row>
    <row r="130" spans="2:22" ht="20.100000000000001" customHeight="1" x14ac:dyDescent="0.25">
      <c r="B130" s="153" t="s">
        <v>12</v>
      </c>
      <c r="C130" s="151"/>
      <c r="D130" s="152" t="str">
        <f>IF($B130=Menus!$L$2,"",IF(LEFT($B130,3)="N/A","N/A",IF(RIGHT(LEFT($B130,2),1)=".",IF(RIGHT(LEFT($B130,4),1)=".",LEFT($B130,4),LEFT($B130,5)),IF(RIGHT(LEFT($B130,5),1)=".",LEFT($B130,5),LEFT($B130,6)))&amp;"("&amp;TEXT(IF($B130=Menus!$L$2,0,COUNTIF($B$107:$B130,$B130)),"#")&amp;")"))</f>
        <v/>
      </c>
      <c r="E130" s="75"/>
      <c r="F130" s="30" t="s">
        <v>2</v>
      </c>
      <c r="G130" s="74"/>
      <c r="H130" s="9"/>
      <c r="I130" s="73"/>
      <c r="J130" s="9" t="s">
        <v>2</v>
      </c>
      <c r="L130" s="137"/>
      <c r="M130" s="42" t="str">
        <f>IF($P$7="No","",IF(OR($J130=Menus!$D$3,$J130=Menus!$D$4,$J130=Menus!$D$5,$J130=Menus!$D$8),IF($P130=1,"ü","¤"),IF(OR($J130=Menus!$D$6,$J130=Menus!$D$7,$J130=Menus!$D$9),"û","")))</f>
        <v/>
      </c>
      <c r="N130" s="102" t="str">
        <f>IF(OR($F130=Menus!$E$2,$F130=Menus!$E$3,$F130=Menus!$E$4,$F130=Menus!$E$5,$F130=Menus!$E$6,$F130=Menus!$E$7,$F130=Menus!$E$8,$F130=Menus!$E$9,$F130=Menus!$E$10,$F130=Menus!$E$11,$F130=Menus!$E$12,$F130=Menus!$E$13,$F130=Menus!$E$14)=FALSE,Pof2nd_NotOK,IF($B130="N/A - Natural Person",NotNeeded,IF(OR(AND($J130&lt;&gt;Menus!$F$2,$J130&lt;&gt;Menus!$F$3,$J130&lt;&gt;Menus!$F$4,$J130&lt;&gt;Menus!$F$5),AND(OR($F130=Menus!$E$10,$F63=Menus!$E$11,$F63=Menus!$E$12,$F63=Menus!$E$13,$F63=Menus!$E$14),AND($J130&lt;&gt;Menus!$F$2,$J130&lt;&gt;Menus!$F$3))),Oof3rd_NotOK,IF(OR($B130=Menus!$L$2,ISERROR(INDEX($J$40:$J$99,MATCH($R130,$D$40:$D$99,0))))=TRUE,Select2PrincipalNo,IF($F130=Menus!$E$2,SelectaPrincipal,IF(INDEX($J$40:$J$99,MATCH($R130,$D$40:$D$99,0))=Menus!$D$3,IF(OR($F130=Menus!$E$3,$F130=Menus!$E$4),OK,NOT_OK),IF(INDEX($J$40:$J$99,MATCH($R130,$D$40:$D$99,0))=Menus!$D$4,IF(OR($F130=Menus!$E$5,$F130=Menus!$E$6,$F130=Menus!$E$7,$F130=Menus!$E$8),OK,NOT_OK),IF(OR(INDEX($J$40:$J$99,MATCH($R130,$D$40:$D$99,0))=Menus!$D$5,INDEX($J$40:$J$99,MATCH($R130,$D$40:$D$99,0))=Menus!$D$6),IF(OR($F130=Menus!$E$9,$F130=Menus!$E$10,$F130=Menus!$E$11),OK,NOT_OK),IF(INDEX($J$40:$J$99,MATCH($R130,$D$40:$D$99,0))=Menus!$D$7,IF(OR($F130=Menus!$E$10,$F130=Menus!$E$11,$F130=Menus!$E$12),OK,NOT_OK),IF(INDEX($J$40:$J$99,MATCH($R130,$D$40:$D$99,0))=Menus!$D$8,IF(OR($F130=Menus!$E$13,$F130=Menus!$E$14),OK,NOT_OK),IF(INDEX($J$40:$J$99,MATCH($R130,$D$40:$D$99,0))=Menus!$D$9,NOT_OK,"")))))))&amp;IF(AND($H130="",$F130&lt;&gt;Menus!$C$2,$J130&lt;&gt;Menus!$D$2),NeedName,IF(AND($F130&lt;&gt;Menus!$E$2,OR($J130=Menus!$F$4,$J130=Menus!$F$5),V130&lt;&gt;"Pof2nd_NotOK",V130&lt;&gt;"Oof3rd_NotOK"),Continue,IF(AND($F130&lt;&gt;Menus!$E$2,$J130=Menus!$F$3),Final,"")))))))</f>
        <v>Please select a Second Level Principal Entity #, as applicable.</v>
      </c>
      <c r="P130" s="118" t="str">
        <f t="shared" si="9"/>
        <v/>
      </c>
      <c r="R130" s="117" t="str">
        <f t="shared" si="7"/>
        <v/>
      </c>
      <c r="S130" s="122"/>
      <c r="T130" s="117">
        <f t="shared" si="8"/>
        <v>0</v>
      </c>
      <c r="V130" s="84" t="str">
        <f>IF(OR($F130=Menus!$E$2,$F130=Menus!$E$3,$F130=Menus!$E$4,$F130=Menus!$E$5,$F130=Menus!$E$6,$F130=Menus!$E$7,$F130=Menus!$E$8,$F130=Menus!$E$9,$F130=Menus!$E$10,$F130=Menus!$E$11,$F130=Menus!$E$12,$F130=Menus!$E$13,$F130=Menus!$E$14)=FALSE,"Pof2nd_NotOK",IF(OR(AND($J130&lt;&gt;Menus!$F$2,$J130&lt;&gt;Menus!$F$3,$J130&lt;&gt;Menus!$F$4,$J130&lt;&gt;Menus!$F$5),AND(OR($F130=Menus!$E$10,$F63=Menus!$E$11,$F63=Menus!$E$12,$F63=Menus!$E$13,$F63=Menus!$E$14),AND($J130&lt;&gt;Menus!$F$2,$J130&lt;&gt;Menus!$F$3))),"Oof3rd_NotOK",""))</f>
        <v/>
      </c>
    </row>
    <row r="131" spans="2:22" ht="20.100000000000001" customHeight="1" x14ac:dyDescent="0.25">
      <c r="B131" s="153" t="s">
        <v>12</v>
      </c>
      <c r="C131" s="151"/>
      <c r="D131" s="152" t="str">
        <f>IF($B131=Menus!$L$2,"",IF(LEFT($B131,3)="N/A","N/A",IF(RIGHT(LEFT($B131,2),1)=".",IF(RIGHT(LEFT($B131,4),1)=".",LEFT($B131,4),LEFT($B131,5)),IF(RIGHT(LEFT($B131,5),1)=".",LEFT($B131,5),LEFT($B131,6)))&amp;"("&amp;TEXT(IF($B131=Menus!$L$2,0,COUNTIF($B$107:$B131,$B131)),"#")&amp;")"))</f>
        <v/>
      </c>
      <c r="E131" s="75"/>
      <c r="F131" s="30" t="s">
        <v>2</v>
      </c>
      <c r="G131" s="74"/>
      <c r="H131" s="9"/>
      <c r="I131" s="73"/>
      <c r="J131" s="9" t="s">
        <v>2</v>
      </c>
      <c r="L131" s="137"/>
      <c r="M131" s="42" t="str">
        <f>IF($P$7="No","",IF(OR($J131=Menus!$D$3,$J131=Menus!$D$4,$J131=Menus!$D$5,$J131=Menus!$D$8),IF($P131=1,"ü","¤"),IF(OR($J131=Menus!$D$6,$J131=Menus!$D$7,$J131=Menus!$D$9),"û","")))</f>
        <v/>
      </c>
      <c r="N131" s="102" t="str">
        <f>IF(OR($F131=Menus!$E$2,$F131=Menus!$E$3,$F131=Menus!$E$4,$F131=Menus!$E$5,$F131=Menus!$E$6,$F131=Menus!$E$7,$F131=Menus!$E$8,$F131=Menus!$E$9,$F131=Menus!$E$10,$F131=Menus!$E$11,$F131=Menus!$E$12,$F131=Menus!$E$13,$F131=Menus!$E$14)=FALSE,Pof2nd_NotOK,IF($B131="N/A - Natural Person",NotNeeded,IF(OR(AND($J131&lt;&gt;Menus!$F$2,$J131&lt;&gt;Menus!$F$3,$J131&lt;&gt;Menus!$F$4,$J131&lt;&gt;Menus!$F$5),AND(OR($F131=Menus!$E$10,$F64=Menus!$E$11,$F64=Menus!$E$12,$F64=Menus!$E$13,$F64=Menus!$E$14),AND($J131&lt;&gt;Menus!$F$2,$J131&lt;&gt;Menus!$F$3))),Oof3rd_NotOK,IF(OR($B131=Menus!$L$2,ISERROR(INDEX($J$40:$J$99,MATCH($R131,$D$40:$D$99,0))))=TRUE,Select2PrincipalNo,IF($F131=Menus!$E$2,SelectaPrincipal,IF(INDEX($J$40:$J$99,MATCH($R131,$D$40:$D$99,0))=Menus!$D$3,IF(OR($F131=Menus!$E$3,$F131=Menus!$E$4),OK,NOT_OK),IF(INDEX($J$40:$J$99,MATCH($R131,$D$40:$D$99,0))=Menus!$D$4,IF(OR($F131=Menus!$E$5,$F131=Menus!$E$6,$F131=Menus!$E$7,$F131=Menus!$E$8),OK,NOT_OK),IF(OR(INDEX($J$40:$J$99,MATCH($R131,$D$40:$D$99,0))=Menus!$D$5,INDEX($J$40:$J$99,MATCH($R131,$D$40:$D$99,0))=Menus!$D$6),IF(OR($F131=Menus!$E$9,$F131=Menus!$E$10,$F131=Menus!$E$11),OK,NOT_OK),IF(INDEX($J$40:$J$99,MATCH($R131,$D$40:$D$99,0))=Menus!$D$7,IF(OR($F131=Menus!$E$10,$F131=Menus!$E$11,$F131=Menus!$E$12),OK,NOT_OK),IF(INDEX($J$40:$J$99,MATCH($R131,$D$40:$D$99,0))=Menus!$D$8,IF(OR($F131=Menus!$E$13,$F131=Menus!$E$14),OK,NOT_OK),IF(INDEX($J$40:$J$99,MATCH($R131,$D$40:$D$99,0))=Menus!$D$9,NOT_OK,"")))))))&amp;IF(AND($H131="",$F131&lt;&gt;Menus!$C$2,$J131&lt;&gt;Menus!$D$2),NeedName,IF(AND($F131&lt;&gt;Menus!$E$2,OR($J131=Menus!$F$4,$J131=Menus!$F$5),V131&lt;&gt;"Pof2nd_NotOK",V131&lt;&gt;"Oof3rd_NotOK"),Continue,IF(AND($F131&lt;&gt;Menus!$E$2,$J131=Menus!$F$3),Final,"")))))))</f>
        <v>Please select a Second Level Principal Entity #, as applicable.</v>
      </c>
      <c r="P131" s="118" t="str">
        <f t="shared" si="9"/>
        <v/>
      </c>
      <c r="R131" s="117" t="str">
        <f t="shared" si="7"/>
        <v/>
      </c>
      <c r="S131" s="122"/>
      <c r="T131" s="117">
        <f t="shared" si="8"/>
        <v>0</v>
      </c>
      <c r="V131" s="84" t="str">
        <f>IF(OR($F131=Menus!$E$2,$F131=Menus!$E$3,$F131=Menus!$E$4,$F131=Menus!$E$5,$F131=Menus!$E$6,$F131=Menus!$E$7,$F131=Menus!$E$8,$F131=Menus!$E$9,$F131=Menus!$E$10,$F131=Menus!$E$11,$F131=Menus!$E$12,$F131=Menus!$E$13,$F131=Menus!$E$14)=FALSE,"Pof2nd_NotOK",IF(OR(AND($J131&lt;&gt;Menus!$F$2,$J131&lt;&gt;Menus!$F$3,$J131&lt;&gt;Menus!$F$4,$J131&lt;&gt;Menus!$F$5),AND(OR($F131=Menus!$E$10,$F64=Menus!$E$11,$F64=Menus!$E$12,$F64=Menus!$E$13,$F64=Menus!$E$14),AND($J131&lt;&gt;Menus!$F$2,$J131&lt;&gt;Menus!$F$3))),"Oof3rd_NotOK",""))</f>
        <v/>
      </c>
    </row>
    <row r="132" spans="2:22" ht="20.100000000000001" customHeight="1" x14ac:dyDescent="0.25">
      <c r="B132" s="153" t="s">
        <v>12</v>
      </c>
      <c r="C132" s="151"/>
      <c r="D132" s="152" t="str">
        <f>IF($B132=Menus!$L$2,"",IF(LEFT($B132,3)="N/A","N/A",IF(RIGHT(LEFT($B132,2),1)=".",IF(RIGHT(LEFT($B132,4),1)=".",LEFT($B132,4),LEFT($B132,5)),IF(RIGHT(LEFT($B132,5),1)=".",LEFT($B132,5),LEFT($B132,6)))&amp;"("&amp;TEXT(IF($B132=Menus!$L$2,0,COUNTIF($B$107:$B132,$B132)),"#")&amp;")"))</f>
        <v/>
      </c>
      <c r="E132" s="75"/>
      <c r="F132" s="30" t="s">
        <v>2</v>
      </c>
      <c r="G132" s="74"/>
      <c r="H132" s="9"/>
      <c r="I132" s="73"/>
      <c r="J132" s="9" t="s">
        <v>2</v>
      </c>
      <c r="L132" s="137"/>
      <c r="M132" s="42" t="str">
        <f>IF($P$7="No","",IF(OR($J132=Menus!$D$3,$J132=Menus!$D$4,$J132=Menus!$D$5,$J132=Menus!$D$8),IF($P132=1,"ü","¤"),IF(OR($J132=Menus!$D$6,$J132=Menus!$D$7,$J132=Menus!$D$9),"û","")))</f>
        <v/>
      </c>
      <c r="N132" s="102" t="str">
        <f>IF(OR($F132=Menus!$E$2,$F132=Menus!$E$3,$F132=Menus!$E$4,$F132=Menus!$E$5,$F132=Menus!$E$6,$F132=Menus!$E$7,$F132=Menus!$E$8,$F132=Menus!$E$9,$F132=Menus!$E$10,$F132=Menus!$E$11,$F132=Menus!$E$12,$F132=Menus!$E$13,$F132=Menus!$E$14)=FALSE,Pof2nd_NotOK,IF($B132="N/A - Natural Person",NotNeeded,IF(OR(AND($J132&lt;&gt;Menus!$F$2,$J132&lt;&gt;Menus!$F$3,$J132&lt;&gt;Menus!$F$4,$J132&lt;&gt;Menus!$F$5),AND(OR($F132=Menus!$E$10,$F65=Menus!$E$11,$F65=Menus!$E$12,$F65=Menus!$E$13,$F65=Menus!$E$14),AND($J132&lt;&gt;Menus!$F$2,$J132&lt;&gt;Menus!$F$3))),Oof3rd_NotOK,IF(OR($B132=Menus!$L$2,ISERROR(INDEX($J$40:$J$99,MATCH($R132,$D$40:$D$99,0))))=TRUE,Select2PrincipalNo,IF($F132=Menus!$E$2,SelectaPrincipal,IF(INDEX($J$40:$J$99,MATCH($R132,$D$40:$D$99,0))=Menus!$D$3,IF(OR($F132=Menus!$E$3,$F132=Menus!$E$4),OK,NOT_OK),IF(INDEX($J$40:$J$99,MATCH($R132,$D$40:$D$99,0))=Menus!$D$4,IF(OR($F132=Menus!$E$5,$F132=Menus!$E$6,$F132=Menus!$E$7,$F132=Menus!$E$8),OK,NOT_OK),IF(OR(INDEX($J$40:$J$99,MATCH($R132,$D$40:$D$99,0))=Menus!$D$5,INDEX($J$40:$J$99,MATCH($R132,$D$40:$D$99,0))=Menus!$D$6),IF(OR($F132=Menus!$E$9,$F132=Menus!$E$10,$F132=Menus!$E$11),OK,NOT_OK),IF(INDEX($J$40:$J$99,MATCH($R132,$D$40:$D$99,0))=Menus!$D$7,IF(OR($F132=Menus!$E$10,$F132=Menus!$E$11,$F132=Menus!$E$12),OK,NOT_OK),IF(INDEX($J$40:$J$99,MATCH($R132,$D$40:$D$99,0))=Menus!$D$8,IF(OR($F132=Menus!$E$13,$F132=Menus!$E$14),OK,NOT_OK),IF(INDEX($J$40:$J$99,MATCH($R132,$D$40:$D$99,0))=Menus!$D$9,NOT_OK,"")))))))&amp;IF(AND($H132="",$F132&lt;&gt;Menus!$C$2,$J132&lt;&gt;Menus!$D$2),NeedName,IF(AND($F132&lt;&gt;Menus!$E$2,OR($J132=Menus!$F$4,$J132=Menus!$F$5),V132&lt;&gt;"Pof2nd_NotOK",V132&lt;&gt;"Oof3rd_NotOK"),Continue,IF(AND($F132&lt;&gt;Menus!$E$2,$J132=Menus!$F$3),Final,"")))))))</f>
        <v>Please select a Second Level Principal Entity #, as applicable.</v>
      </c>
      <c r="P132" s="118" t="str">
        <f t="shared" si="9"/>
        <v/>
      </c>
      <c r="R132" s="117" t="str">
        <f t="shared" si="7"/>
        <v/>
      </c>
      <c r="S132" s="122"/>
      <c r="T132" s="117">
        <f t="shared" si="8"/>
        <v>0</v>
      </c>
      <c r="V132" s="84" t="str">
        <f>IF(OR($F132=Menus!$E$2,$F132=Menus!$E$3,$F132=Menus!$E$4,$F132=Menus!$E$5,$F132=Menus!$E$6,$F132=Menus!$E$7,$F132=Menus!$E$8,$F132=Menus!$E$9,$F132=Menus!$E$10,$F132=Menus!$E$11,$F132=Menus!$E$12,$F132=Menus!$E$13,$F132=Menus!$E$14)=FALSE,"Pof2nd_NotOK",IF(OR(AND($J132&lt;&gt;Menus!$F$2,$J132&lt;&gt;Menus!$F$3,$J132&lt;&gt;Menus!$F$4,$J132&lt;&gt;Menus!$F$5),AND(OR($F132=Menus!$E$10,$F65=Menus!$E$11,$F65=Menus!$E$12,$F65=Menus!$E$13,$F65=Menus!$E$14),AND($J132&lt;&gt;Menus!$F$2,$J132&lt;&gt;Menus!$F$3))),"Oof3rd_NotOK",""))</f>
        <v/>
      </c>
    </row>
    <row r="133" spans="2:22" ht="20.100000000000001" customHeight="1" x14ac:dyDescent="0.25">
      <c r="B133" s="153" t="s">
        <v>12</v>
      </c>
      <c r="C133" s="151"/>
      <c r="D133" s="152" t="str">
        <f>IF($B133=Menus!$L$2,"",IF(LEFT($B133,3)="N/A","N/A",IF(RIGHT(LEFT($B133,2),1)=".",IF(RIGHT(LEFT($B133,4),1)=".",LEFT($B133,4),LEFT($B133,5)),IF(RIGHT(LEFT($B133,5),1)=".",LEFT($B133,5),LEFT($B133,6)))&amp;"("&amp;TEXT(IF($B133=Menus!$L$2,0,COUNTIF($B$107:$B133,$B133)),"#")&amp;")"))</f>
        <v/>
      </c>
      <c r="E133" s="75"/>
      <c r="F133" s="30" t="s">
        <v>2</v>
      </c>
      <c r="G133" s="74"/>
      <c r="H133" s="9"/>
      <c r="I133" s="73"/>
      <c r="J133" s="9" t="s">
        <v>2</v>
      </c>
      <c r="L133" s="137"/>
      <c r="M133" s="42" t="str">
        <f>IF($P$7="No","",IF(OR($J133=Menus!$D$3,$J133=Menus!$D$4,$J133=Menus!$D$5,$J133=Menus!$D$8),IF($P133=1,"ü","¤"),IF(OR($J133=Menus!$D$6,$J133=Menus!$D$7,$J133=Menus!$D$9),"û","")))</f>
        <v/>
      </c>
      <c r="N133" s="102" t="str">
        <f>IF(OR($F133=Menus!$E$2,$F133=Menus!$E$3,$F133=Menus!$E$4,$F133=Menus!$E$5,$F133=Menus!$E$6,$F133=Menus!$E$7,$F133=Menus!$E$8,$F133=Menus!$E$9,$F133=Menus!$E$10,$F133=Menus!$E$11,$F133=Menus!$E$12,$F133=Menus!$E$13,$F133=Menus!$E$14)=FALSE,Pof2nd_NotOK,IF($B133="N/A - Natural Person",NotNeeded,IF(OR(AND($J133&lt;&gt;Menus!$F$2,$J133&lt;&gt;Menus!$F$3,$J133&lt;&gt;Menus!$F$4,$J133&lt;&gt;Menus!$F$5),AND(OR($F133=Menus!$E$10,$F66=Menus!$E$11,$F66=Menus!$E$12,$F66=Menus!$E$13,$F66=Menus!$E$14),AND($J133&lt;&gt;Menus!$F$2,$J133&lt;&gt;Menus!$F$3))),Oof3rd_NotOK,IF(OR($B133=Menus!$L$2,ISERROR(INDEX($J$40:$J$99,MATCH($R133,$D$40:$D$99,0))))=TRUE,Select2PrincipalNo,IF($F133=Menus!$E$2,SelectaPrincipal,IF(INDEX($J$40:$J$99,MATCH($R133,$D$40:$D$99,0))=Menus!$D$3,IF(OR($F133=Menus!$E$3,$F133=Menus!$E$4),OK,NOT_OK),IF(INDEX($J$40:$J$99,MATCH($R133,$D$40:$D$99,0))=Menus!$D$4,IF(OR($F133=Menus!$E$5,$F133=Menus!$E$6,$F133=Menus!$E$7,$F133=Menus!$E$8),OK,NOT_OK),IF(OR(INDEX($J$40:$J$99,MATCH($R133,$D$40:$D$99,0))=Menus!$D$5,INDEX($J$40:$J$99,MATCH($R133,$D$40:$D$99,0))=Menus!$D$6),IF(OR($F133=Menus!$E$9,$F133=Menus!$E$10,$F133=Menus!$E$11),OK,NOT_OK),IF(INDEX($J$40:$J$99,MATCH($R133,$D$40:$D$99,0))=Menus!$D$7,IF(OR($F133=Menus!$E$10,$F133=Menus!$E$11,$F133=Menus!$E$12),OK,NOT_OK),IF(INDEX($J$40:$J$99,MATCH($R133,$D$40:$D$99,0))=Menus!$D$8,IF(OR($F133=Menus!$E$13,$F133=Menus!$E$14),OK,NOT_OK),IF(INDEX($J$40:$J$99,MATCH($R133,$D$40:$D$99,0))=Menus!$D$9,NOT_OK,"")))))))&amp;IF(AND($H133="",$F133&lt;&gt;Menus!$C$2,$J133&lt;&gt;Menus!$D$2),NeedName,IF(AND($F133&lt;&gt;Menus!$E$2,OR($J133=Menus!$F$4,$J133=Menus!$F$5),V133&lt;&gt;"Pof2nd_NotOK",V133&lt;&gt;"Oof3rd_NotOK"),Continue,IF(AND($F133&lt;&gt;Menus!$E$2,$J133=Menus!$F$3),Final,"")))))))</f>
        <v>Please select a Second Level Principal Entity #, as applicable.</v>
      </c>
      <c r="P133" s="118" t="str">
        <f t="shared" si="9"/>
        <v/>
      </c>
      <c r="R133" s="117" t="str">
        <f t="shared" si="7"/>
        <v/>
      </c>
      <c r="S133" s="122"/>
      <c r="T133" s="117">
        <f t="shared" si="8"/>
        <v>0</v>
      </c>
      <c r="V133" s="84" t="str">
        <f>IF(OR($F133=Menus!$E$2,$F133=Menus!$E$3,$F133=Menus!$E$4,$F133=Menus!$E$5,$F133=Menus!$E$6,$F133=Menus!$E$7,$F133=Menus!$E$8,$F133=Menus!$E$9,$F133=Menus!$E$10,$F133=Menus!$E$11,$F133=Menus!$E$12,$F133=Menus!$E$13,$F133=Menus!$E$14)=FALSE,"Pof2nd_NotOK",IF(OR(AND($J133&lt;&gt;Menus!$F$2,$J133&lt;&gt;Menus!$F$3,$J133&lt;&gt;Menus!$F$4,$J133&lt;&gt;Menus!$F$5),AND(OR($F133=Menus!$E$10,$F66=Menus!$E$11,$F66=Menus!$E$12,$F66=Menus!$E$13,$F66=Menus!$E$14),AND($J133&lt;&gt;Menus!$F$2,$J133&lt;&gt;Menus!$F$3))),"Oof3rd_NotOK",""))</f>
        <v/>
      </c>
    </row>
    <row r="134" spans="2:22" ht="20.100000000000001" customHeight="1" x14ac:dyDescent="0.25">
      <c r="B134" s="153" t="s">
        <v>12</v>
      </c>
      <c r="C134" s="151"/>
      <c r="D134" s="152" t="str">
        <f>IF($B134=Menus!$L$2,"",IF(LEFT($B134,3)="N/A","N/A",IF(RIGHT(LEFT($B134,2),1)=".",IF(RIGHT(LEFT($B134,4),1)=".",LEFT($B134,4),LEFT($B134,5)),IF(RIGHT(LEFT($B134,5),1)=".",LEFT($B134,5),LEFT($B134,6)))&amp;"("&amp;TEXT(IF($B134=Menus!$L$2,0,COUNTIF($B$107:$B134,$B134)),"#")&amp;")"))</f>
        <v/>
      </c>
      <c r="E134" s="75"/>
      <c r="F134" s="30" t="s">
        <v>2</v>
      </c>
      <c r="G134" s="74"/>
      <c r="H134" s="9"/>
      <c r="I134" s="73"/>
      <c r="J134" s="9" t="s">
        <v>2</v>
      </c>
      <c r="L134" s="137"/>
      <c r="M134" s="42" t="str">
        <f>IF($P$7="No","",IF(OR($J134=Menus!$D$3,$J134=Menus!$D$4,$J134=Menus!$D$5,$J134=Menus!$D$8),IF($P134=1,"ü","¤"),IF(OR($J134=Menus!$D$6,$J134=Menus!$D$7,$J134=Menus!$D$9),"û","")))</f>
        <v/>
      </c>
      <c r="N134" s="102" t="str">
        <f>IF(OR($F134=Menus!$E$2,$F134=Menus!$E$3,$F134=Menus!$E$4,$F134=Menus!$E$5,$F134=Menus!$E$6,$F134=Menus!$E$7,$F134=Menus!$E$8,$F134=Menus!$E$9,$F134=Menus!$E$10,$F134=Menus!$E$11,$F134=Menus!$E$12,$F134=Menus!$E$13,$F134=Menus!$E$14)=FALSE,Pof2nd_NotOK,IF($B134="N/A - Natural Person",NotNeeded,IF(OR(AND($J134&lt;&gt;Menus!$F$2,$J134&lt;&gt;Menus!$F$3,$J134&lt;&gt;Menus!$F$4,$J134&lt;&gt;Menus!$F$5),AND(OR($F134=Menus!$E$10,$F67=Menus!$E$11,$F67=Menus!$E$12,$F67=Menus!$E$13,$F67=Menus!$E$14),AND($J134&lt;&gt;Menus!$F$2,$J134&lt;&gt;Menus!$F$3))),Oof3rd_NotOK,IF(OR($B134=Menus!$L$2,ISERROR(INDEX($J$40:$J$99,MATCH($R134,$D$40:$D$99,0))))=TRUE,Select2PrincipalNo,IF($F134=Menus!$E$2,SelectaPrincipal,IF(INDEX($J$40:$J$99,MATCH($R134,$D$40:$D$99,0))=Menus!$D$3,IF(OR($F134=Menus!$E$3,$F134=Menus!$E$4),OK,NOT_OK),IF(INDEX($J$40:$J$99,MATCH($R134,$D$40:$D$99,0))=Menus!$D$4,IF(OR($F134=Menus!$E$5,$F134=Menus!$E$6,$F134=Menus!$E$7,$F134=Menus!$E$8),OK,NOT_OK),IF(OR(INDEX($J$40:$J$99,MATCH($R134,$D$40:$D$99,0))=Menus!$D$5,INDEX($J$40:$J$99,MATCH($R134,$D$40:$D$99,0))=Menus!$D$6),IF(OR($F134=Menus!$E$9,$F134=Menus!$E$10,$F134=Menus!$E$11),OK,NOT_OK),IF(INDEX($J$40:$J$99,MATCH($R134,$D$40:$D$99,0))=Menus!$D$7,IF(OR($F134=Menus!$E$10,$F134=Menus!$E$11,$F134=Menus!$E$12),OK,NOT_OK),IF(INDEX($J$40:$J$99,MATCH($R134,$D$40:$D$99,0))=Menus!$D$8,IF(OR($F134=Menus!$E$13,$F134=Menus!$E$14),OK,NOT_OK),IF(INDEX($J$40:$J$99,MATCH($R134,$D$40:$D$99,0))=Menus!$D$9,NOT_OK,"")))))))&amp;IF(AND($H134="",$F134&lt;&gt;Menus!$C$2,$J134&lt;&gt;Menus!$D$2),NeedName,IF(AND($F134&lt;&gt;Menus!$E$2,OR($J134=Menus!$F$4,$J134=Menus!$F$5),V134&lt;&gt;"Pof2nd_NotOK",V134&lt;&gt;"Oof3rd_NotOK"),Continue,IF(AND($F134&lt;&gt;Menus!$E$2,$J134=Menus!$F$3),Final,"")))))))</f>
        <v>Please select a Second Level Principal Entity #, as applicable.</v>
      </c>
      <c r="P134" s="118" t="str">
        <f t="shared" si="9"/>
        <v/>
      </c>
      <c r="R134" s="117" t="str">
        <f t="shared" si="7"/>
        <v/>
      </c>
      <c r="S134" s="122"/>
      <c r="T134" s="117">
        <f t="shared" si="8"/>
        <v>0</v>
      </c>
      <c r="V134" s="84" t="str">
        <f>IF(OR($F134=Menus!$E$2,$F134=Menus!$E$3,$F134=Menus!$E$4,$F134=Menus!$E$5,$F134=Menus!$E$6,$F134=Menus!$E$7,$F134=Menus!$E$8,$F134=Menus!$E$9,$F134=Menus!$E$10,$F134=Menus!$E$11,$F134=Menus!$E$12,$F134=Menus!$E$13,$F134=Menus!$E$14)=FALSE,"Pof2nd_NotOK",IF(OR(AND($J134&lt;&gt;Menus!$F$2,$J134&lt;&gt;Menus!$F$3,$J134&lt;&gt;Menus!$F$4,$J134&lt;&gt;Menus!$F$5),AND(OR($F134=Menus!$E$10,$F67=Menus!$E$11,$F67=Menus!$E$12,$F67=Menus!$E$13,$F67=Menus!$E$14),AND($J134&lt;&gt;Menus!$F$2,$J134&lt;&gt;Menus!$F$3))),"Oof3rd_NotOK",""))</f>
        <v/>
      </c>
    </row>
    <row r="135" spans="2:22" ht="20.100000000000001" customHeight="1" x14ac:dyDescent="0.25">
      <c r="B135" s="153" t="s">
        <v>12</v>
      </c>
      <c r="C135" s="151"/>
      <c r="D135" s="152" t="str">
        <f>IF($B135=Menus!$L$2,"",IF(LEFT($B135,3)="N/A","N/A",IF(RIGHT(LEFT($B135,2),1)=".",IF(RIGHT(LEFT($B135,4),1)=".",LEFT($B135,4),LEFT($B135,5)),IF(RIGHT(LEFT($B135,5),1)=".",LEFT($B135,5),LEFT($B135,6)))&amp;"("&amp;TEXT(IF($B135=Menus!$L$2,0,COUNTIF($B$107:$B135,$B135)),"#")&amp;")"))</f>
        <v/>
      </c>
      <c r="E135" s="75"/>
      <c r="F135" s="30" t="s">
        <v>2</v>
      </c>
      <c r="G135" s="74"/>
      <c r="H135" s="9"/>
      <c r="I135" s="73"/>
      <c r="J135" s="9" t="s">
        <v>2</v>
      </c>
      <c r="L135" s="137"/>
      <c r="M135" s="42" t="str">
        <f>IF($P$7="No","",IF(OR($J135=Menus!$D$3,$J135=Menus!$D$4,$J135=Menus!$D$5,$J135=Menus!$D$8),IF($P135=1,"ü","¤"),IF(OR($J135=Menus!$D$6,$J135=Menus!$D$7,$J135=Menus!$D$9),"û","")))</f>
        <v/>
      </c>
      <c r="N135" s="102" t="str">
        <f>IF(OR($F135=Menus!$E$2,$F135=Menus!$E$3,$F135=Menus!$E$4,$F135=Menus!$E$5,$F135=Menus!$E$6,$F135=Menus!$E$7,$F135=Menus!$E$8,$F135=Menus!$E$9,$F135=Menus!$E$10,$F135=Menus!$E$11,$F135=Menus!$E$12,$F135=Menus!$E$13,$F135=Menus!$E$14)=FALSE,Pof2nd_NotOK,IF($B135="N/A - Natural Person",NotNeeded,IF(OR(AND($J135&lt;&gt;Menus!$F$2,$J135&lt;&gt;Menus!$F$3,$J135&lt;&gt;Menus!$F$4,$J135&lt;&gt;Menus!$F$5),AND(OR($F135=Menus!$E$10,$F68=Menus!$E$11,$F68=Menus!$E$12,$F68=Menus!$E$13,$F68=Menus!$E$14),AND($J135&lt;&gt;Menus!$F$2,$J135&lt;&gt;Menus!$F$3))),Oof3rd_NotOK,IF(OR($B135=Menus!$L$2,ISERROR(INDEX($J$40:$J$99,MATCH($R135,$D$40:$D$99,0))))=TRUE,Select2PrincipalNo,IF($F135=Menus!$E$2,SelectaPrincipal,IF(INDEX($J$40:$J$99,MATCH($R135,$D$40:$D$99,0))=Menus!$D$3,IF(OR($F135=Menus!$E$3,$F135=Menus!$E$4),OK,NOT_OK),IF(INDEX($J$40:$J$99,MATCH($R135,$D$40:$D$99,0))=Menus!$D$4,IF(OR($F135=Menus!$E$5,$F135=Menus!$E$6,$F135=Menus!$E$7,$F135=Menus!$E$8),OK,NOT_OK),IF(OR(INDEX($J$40:$J$99,MATCH($R135,$D$40:$D$99,0))=Menus!$D$5,INDEX($J$40:$J$99,MATCH($R135,$D$40:$D$99,0))=Menus!$D$6),IF(OR($F135=Menus!$E$9,$F135=Menus!$E$10,$F135=Menus!$E$11),OK,NOT_OK),IF(INDEX($J$40:$J$99,MATCH($R135,$D$40:$D$99,0))=Menus!$D$7,IF(OR($F135=Menus!$E$10,$F135=Menus!$E$11,$F135=Menus!$E$12),OK,NOT_OK),IF(INDEX($J$40:$J$99,MATCH($R135,$D$40:$D$99,0))=Menus!$D$8,IF(OR($F135=Menus!$E$13,$F135=Menus!$E$14),OK,NOT_OK),IF(INDEX($J$40:$J$99,MATCH($R135,$D$40:$D$99,0))=Menus!$D$9,NOT_OK,"")))))))&amp;IF(AND($H135="",$F135&lt;&gt;Menus!$C$2,$J135&lt;&gt;Menus!$D$2),NeedName,IF(AND($F135&lt;&gt;Menus!$E$2,OR($J135=Menus!$F$4,$J135=Menus!$F$5),V135&lt;&gt;"Pof2nd_NotOK",V135&lt;&gt;"Oof3rd_NotOK"),Continue,IF(AND($F135&lt;&gt;Menus!$E$2,$J135=Menus!$F$3),Final,"")))))))</f>
        <v>Please select a Second Level Principal Entity #, as applicable.</v>
      </c>
      <c r="P135" s="118" t="str">
        <f t="shared" si="9"/>
        <v/>
      </c>
      <c r="R135" s="117" t="str">
        <f t="shared" si="7"/>
        <v/>
      </c>
      <c r="S135" s="122"/>
      <c r="T135" s="117">
        <f t="shared" si="8"/>
        <v>0</v>
      </c>
      <c r="V135" s="84" t="str">
        <f>IF(OR($F135=Menus!$E$2,$F135=Menus!$E$3,$F135=Menus!$E$4,$F135=Menus!$E$5,$F135=Menus!$E$6,$F135=Menus!$E$7,$F135=Menus!$E$8,$F135=Menus!$E$9,$F135=Menus!$E$10,$F135=Menus!$E$11,$F135=Menus!$E$12,$F135=Menus!$E$13,$F135=Menus!$E$14)=FALSE,"Pof2nd_NotOK",IF(OR(AND($J135&lt;&gt;Menus!$F$2,$J135&lt;&gt;Menus!$F$3,$J135&lt;&gt;Menus!$F$4,$J135&lt;&gt;Menus!$F$5),AND(OR($F135=Menus!$E$10,$F68=Menus!$E$11,$F68=Menus!$E$12,$F68=Menus!$E$13,$F68=Menus!$E$14),AND($J135&lt;&gt;Menus!$F$2,$J135&lt;&gt;Menus!$F$3))),"Oof3rd_NotOK",""))</f>
        <v/>
      </c>
    </row>
    <row r="136" spans="2:22" ht="20.100000000000001" customHeight="1" x14ac:dyDescent="0.25">
      <c r="B136" s="153" t="s">
        <v>12</v>
      </c>
      <c r="C136" s="151"/>
      <c r="D136" s="152" t="str">
        <f>IF($B136=Menus!$L$2,"",IF(LEFT($B136,3)="N/A","N/A",IF(RIGHT(LEFT($B136,2),1)=".",IF(RIGHT(LEFT($B136,4),1)=".",LEFT($B136,4),LEFT($B136,5)),IF(RIGHT(LEFT($B136,5),1)=".",LEFT($B136,5),LEFT($B136,6)))&amp;"("&amp;TEXT(IF($B136=Menus!$L$2,0,COUNTIF($B$107:$B136,$B136)),"#")&amp;")"))</f>
        <v/>
      </c>
      <c r="E136" s="75"/>
      <c r="F136" s="30" t="s">
        <v>2</v>
      </c>
      <c r="G136" s="74"/>
      <c r="H136" s="9"/>
      <c r="I136" s="73"/>
      <c r="J136" s="9" t="s">
        <v>2</v>
      </c>
      <c r="L136" s="137"/>
      <c r="M136" s="42" t="str">
        <f>IF($P$7="No","",IF(OR($J136=Menus!$D$3,$J136=Menus!$D$4,$J136=Menus!$D$5,$J136=Menus!$D$8),IF($P136=1,"ü","¤"),IF(OR($J136=Menus!$D$6,$J136=Menus!$D$7,$J136=Menus!$D$9),"û","")))</f>
        <v/>
      </c>
      <c r="N136" s="102" t="str">
        <f>IF(OR($F136=Menus!$E$2,$F136=Menus!$E$3,$F136=Menus!$E$4,$F136=Menus!$E$5,$F136=Menus!$E$6,$F136=Menus!$E$7,$F136=Menus!$E$8,$F136=Menus!$E$9,$F136=Menus!$E$10,$F136=Menus!$E$11,$F136=Menus!$E$12,$F136=Menus!$E$13,$F136=Menus!$E$14)=FALSE,Pof2nd_NotOK,IF($B136="N/A - Natural Person",NotNeeded,IF(OR(AND($J136&lt;&gt;Menus!$F$2,$J136&lt;&gt;Menus!$F$3,$J136&lt;&gt;Menus!$F$4,$J136&lt;&gt;Menus!$F$5),AND(OR($F136=Menus!$E$10,$F69=Menus!$E$11,$F69=Menus!$E$12,$F69=Menus!$E$13,$F69=Menus!$E$14),AND($J136&lt;&gt;Menus!$F$2,$J136&lt;&gt;Menus!$F$3))),Oof3rd_NotOK,IF(OR($B136=Menus!$L$2,ISERROR(INDEX($J$40:$J$99,MATCH($R136,$D$40:$D$99,0))))=TRUE,Select2PrincipalNo,IF($F136=Menus!$E$2,SelectaPrincipal,IF(INDEX($J$40:$J$99,MATCH($R136,$D$40:$D$99,0))=Menus!$D$3,IF(OR($F136=Menus!$E$3,$F136=Menus!$E$4),OK,NOT_OK),IF(INDEX($J$40:$J$99,MATCH($R136,$D$40:$D$99,0))=Menus!$D$4,IF(OR($F136=Menus!$E$5,$F136=Menus!$E$6,$F136=Menus!$E$7,$F136=Menus!$E$8),OK,NOT_OK),IF(OR(INDEX($J$40:$J$99,MATCH($R136,$D$40:$D$99,0))=Menus!$D$5,INDEX($J$40:$J$99,MATCH($R136,$D$40:$D$99,0))=Menus!$D$6),IF(OR($F136=Menus!$E$9,$F136=Menus!$E$10,$F136=Menus!$E$11),OK,NOT_OK),IF(INDEX($J$40:$J$99,MATCH($R136,$D$40:$D$99,0))=Menus!$D$7,IF(OR($F136=Menus!$E$10,$F136=Menus!$E$11,$F136=Menus!$E$12),OK,NOT_OK),IF(INDEX($J$40:$J$99,MATCH($R136,$D$40:$D$99,0))=Menus!$D$8,IF(OR($F136=Menus!$E$13,$F136=Menus!$E$14),OK,NOT_OK),IF(INDEX($J$40:$J$99,MATCH($R136,$D$40:$D$99,0))=Menus!$D$9,NOT_OK,"")))))))&amp;IF(AND($H136="",$F136&lt;&gt;Menus!$C$2,$J136&lt;&gt;Menus!$D$2),NeedName,IF(AND($F136&lt;&gt;Menus!$E$2,OR($J136=Menus!$F$4,$J136=Menus!$F$5),V136&lt;&gt;"Pof2nd_NotOK",V136&lt;&gt;"Oof3rd_NotOK"),Continue,IF(AND($F136&lt;&gt;Menus!$E$2,$J136=Menus!$F$3),Final,"")))))))</f>
        <v>Please select a Second Level Principal Entity #, as applicable.</v>
      </c>
      <c r="P136" s="118" t="str">
        <f t="shared" si="9"/>
        <v/>
      </c>
      <c r="R136" s="117" t="str">
        <f t="shared" si="7"/>
        <v/>
      </c>
      <c r="S136" s="122"/>
      <c r="T136" s="117">
        <f t="shared" si="8"/>
        <v>0</v>
      </c>
      <c r="V136" s="84" t="str">
        <f>IF(OR($F136=Menus!$E$2,$F136=Menus!$E$3,$F136=Menus!$E$4,$F136=Menus!$E$5,$F136=Menus!$E$6,$F136=Menus!$E$7,$F136=Menus!$E$8,$F136=Menus!$E$9,$F136=Menus!$E$10,$F136=Menus!$E$11,$F136=Menus!$E$12,$F136=Menus!$E$13,$F136=Menus!$E$14)=FALSE,"Pof2nd_NotOK",IF(OR(AND($J136&lt;&gt;Menus!$F$2,$J136&lt;&gt;Menus!$F$3,$J136&lt;&gt;Menus!$F$4,$J136&lt;&gt;Menus!$F$5),AND(OR($F136=Menus!$E$10,$F69=Menus!$E$11,$F69=Menus!$E$12,$F69=Menus!$E$13,$F69=Menus!$E$14),AND($J136&lt;&gt;Menus!$F$2,$J136&lt;&gt;Menus!$F$3))),"Oof3rd_NotOK",""))</f>
        <v/>
      </c>
    </row>
    <row r="137" spans="2:22" ht="20.100000000000001" customHeight="1" x14ac:dyDescent="0.25">
      <c r="B137" s="153" t="s">
        <v>12</v>
      </c>
      <c r="C137" s="151"/>
      <c r="D137" s="152" t="str">
        <f>IF($B137=Menus!$L$2,"",IF(LEFT($B137,3)="N/A","N/A",IF(RIGHT(LEFT($B137,2),1)=".",IF(RIGHT(LEFT($B137,4),1)=".",LEFT($B137,4),LEFT($B137,5)),IF(RIGHT(LEFT($B137,5),1)=".",LEFT($B137,5),LEFT($B137,6)))&amp;"("&amp;TEXT(IF($B137=Menus!$L$2,0,COUNTIF($B$107:$B137,$B137)),"#")&amp;")"))</f>
        <v/>
      </c>
      <c r="E137" s="75"/>
      <c r="F137" s="30" t="s">
        <v>2</v>
      </c>
      <c r="G137" s="74"/>
      <c r="H137" s="9"/>
      <c r="I137" s="73"/>
      <c r="J137" s="9" t="s">
        <v>2</v>
      </c>
      <c r="L137" s="137"/>
      <c r="M137" s="42" t="str">
        <f>IF($P$7="No","",IF(OR($J137=Menus!$D$3,$J137=Menus!$D$4,$J137=Menus!$D$5,$J137=Menus!$D$8),IF($P137=1,"ü","¤"),IF(OR($J137=Menus!$D$6,$J137=Menus!$D$7,$J137=Menus!$D$9),"û","")))</f>
        <v/>
      </c>
      <c r="N137" s="102" t="str">
        <f>IF(OR($F137=Menus!$E$2,$F137=Menus!$E$3,$F137=Menus!$E$4,$F137=Menus!$E$5,$F137=Menus!$E$6,$F137=Menus!$E$7,$F137=Menus!$E$8,$F137=Menus!$E$9,$F137=Menus!$E$10,$F137=Menus!$E$11,$F137=Menus!$E$12,$F137=Menus!$E$13,$F137=Menus!$E$14)=FALSE,Pof2nd_NotOK,IF($B137="N/A - Natural Person",NotNeeded,IF(OR(AND($J137&lt;&gt;Menus!$F$2,$J137&lt;&gt;Menus!$F$3,$J137&lt;&gt;Menus!$F$4,$J137&lt;&gt;Menus!$F$5),AND(OR($F137=Menus!$E$10,$F70=Menus!$E$11,$F70=Menus!$E$12,$F70=Menus!$E$13,$F70=Menus!$E$14),AND($J137&lt;&gt;Menus!$F$2,$J137&lt;&gt;Menus!$F$3))),Oof3rd_NotOK,IF(OR($B137=Menus!$L$2,ISERROR(INDEX($J$40:$J$99,MATCH($R137,$D$40:$D$99,0))))=TRUE,Select2PrincipalNo,IF($F137=Menus!$E$2,SelectaPrincipal,IF(INDEX($J$40:$J$99,MATCH($R137,$D$40:$D$99,0))=Menus!$D$3,IF(OR($F137=Menus!$E$3,$F137=Menus!$E$4),OK,NOT_OK),IF(INDEX($J$40:$J$99,MATCH($R137,$D$40:$D$99,0))=Menus!$D$4,IF(OR($F137=Menus!$E$5,$F137=Menus!$E$6,$F137=Menus!$E$7,$F137=Menus!$E$8),OK,NOT_OK),IF(OR(INDEX($J$40:$J$99,MATCH($R137,$D$40:$D$99,0))=Menus!$D$5,INDEX($J$40:$J$99,MATCH($R137,$D$40:$D$99,0))=Menus!$D$6),IF(OR($F137=Menus!$E$9,$F137=Menus!$E$10,$F137=Menus!$E$11),OK,NOT_OK),IF(INDEX($J$40:$J$99,MATCH($R137,$D$40:$D$99,0))=Menus!$D$7,IF(OR($F137=Menus!$E$10,$F137=Menus!$E$11,$F137=Menus!$E$12),OK,NOT_OK),IF(INDEX($J$40:$J$99,MATCH($R137,$D$40:$D$99,0))=Menus!$D$8,IF(OR($F137=Menus!$E$13,$F137=Menus!$E$14),OK,NOT_OK),IF(INDEX($J$40:$J$99,MATCH($R137,$D$40:$D$99,0))=Menus!$D$9,NOT_OK,"")))))))&amp;IF(AND($H137="",$F137&lt;&gt;Menus!$C$2,$J137&lt;&gt;Menus!$D$2),NeedName,IF(AND($F137&lt;&gt;Menus!$E$2,OR($J137=Menus!$F$4,$J137=Menus!$F$5),V137&lt;&gt;"Pof2nd_NotOK",V137&lt;&gt;"Oof3rd_NotOK"),Continue,IF(AND($F137&lt;&gt;Menus!$E$2,$J137=Menus!$F$3),Final,"")))))))</f>
        <v>Please select a Second Level Principal Entity #, as applicable.</v>
      </c>
      <c r="P137" s="118" t="str">
        <f t="shared" si="9"/>
        <v/>
      </c>
      <c r="R137" s="117" t="str">
        <f t="shared" si="7"/>
        <v/>
      </c>
      <c r="S137" s="122"/>
      <c r="T137" s="117">
        <f t="shared" si="8"/>
        <v>0</v>
      </c>
      <c r="V137" s="84" t="str">
        <f>IF(OR($F137=Menus!$E$2,$F137=Menus!$E$3,$F137=Menus!$E$4,$F137=Menus!$E$5,$F137=Menus!$E$6,$F137=Menus!$E$7,$F137=Menus!$E$8,$F137=Menus!$E$9,$F137=Menus!$E$10,$F137=Menus!$E$11,$F137=Menus!$E$12,$F137=Menus!$E$13,$F137=Menus!$E$14)=FALSE,"Pof2nd_NotOK",IF(OR(AND($J137&lt;&gt;Menus!$F$2,$J137&lt;&gt;Menus!$F$3,$J137&lt;&gt;Menus!$F$4,$J137&lt;&gt;Menus!$F$5),AND(OR($F137=Menus!$E$10,$F70=Menus!$E$11,$F70=Menus!$E$12,$F70=Menus!$E$13,$F70=Menus!$E$14),AND($J137&lt;&gt;Menus!$F$2,$J137&lt;&gt;Menus!$F$3))),"Oof3rd_NotOK",""))</f>
        <v/>
      </c>
    </row>
    <row r="138" spans="2:22" ht="20.100000000000001" customHeight="1" x14ac:dyDescent="0.25">
      <c r="B138" s="153" t="s">
        <v>12</v>
      </c>
      <c r="C138" s="151"/>
      <c r="D138" s="152" t="str">
        <f>IF($B138=Menus!$L$2,"",IF(LEFT($B138,3)="N/A","N/A",IF(RIGHT(LEFT($B138,2),1)=".",IF(RIGHT(LEFT($B138,4),1)=".",LEFT($B138,4),LEFT($B138,5)),IF(RIGHT(LEFT($B138,5),1)=".",LEFT($B138,5),LEFT($B138,6)))&amp;"("&amp;TEXT(IF($B138=Menus!$L$2,0,COUNTIF($B$107:$B138,$B138)),"#")&amp;")"))</f>
        <v/>
      </c>
      <c r="E138" s="75"/>
      <c r="F138" s="30" t="s">
        <v>2</v>
      </c>
      <c r="G138" s="74"/>
      <c r="H138" s="9"/>
      <c r="I138" s="73"/>
      <c r="J138" s="9" t="s">
        <v>2</v>
      </c>
      <c r="L138" s="137"/>
      <c r="M138" s="42" t="str">
        <f>IF($P$7="No","",IF(OR($J138=Menus!$D$3,$J138=Menus!$D$4,$J138=Menus!$D$5,$J138=Menus!$D$8),IF($P138=1,"ü","¤"),IF(OR($J138=Menus!$D$6,$J138=Menus!$D$7,$J138=Menus!$D$9),"û","")))</f>
        <v/>
      </c>
      <c r="N138" s="102" t="str">
        <f>IF(OR($F138=Menus!$E$2,$F138=Menus!$E$3,$F138=Menus!$E$4,$F138=Menus!$E$5,$F138=Menus!$E$6,$F138=Menus!$E$7,$F138=Menus!$E$8,$F138=Menus!$E$9,$F138=Menus!$E$10,$F138=Menus!$E$11,$F138=Menus!$E$12,$F138=Menus!$E$13,$F138=Menus!$E$14)=FALSE,Pof2nd_NotOK,IF($B138="N/A - Natural Person",NotNeeded,IF(OR(AND($J138&lt;&gt;Menus!$F$2,$J138&lt;&gt;Menus!$F$3,$J138&lt;&gt;Menus!$F$4,$J138&lt;&gt;Menus!$F$5),AND(OR($F138=Menus!$E$10,$F71=Menus!$E$11,$F71=Menus!$E$12,$F71=Menus!$E$13,$F71=Menus!$E$14),AND($J138&lt;&gt;Menus!$F$2,$J138&lt;&gt;Menus!$F$3))),Oof3rd_NotOK,IF(OR($B138=Menus!$L$2,ISERROR(INDEX($J$40:$J$99,MATCH($R138,$D$40:$D$99,0))))=TRUE,Select2PrincipalNo,IF($F138=Menus!$E$2,SelectaPrincipal,IF(INDEX($J$40:$J$99,MATCH($R138,$D$40:$D$99,0))=Menus!$D$3,IF(OR($F138=Menus!$E$3,$F138=Menus!$E$4),OK,NOT_OK),IF(INDEX($J$40:$J$99,MATCH($R138,$D$40:$D$99,0))=Menus!$D$4,IF(OR($F138=Menus!$E$5,$F138=Menus!$E$6,$F138=Menus!$E$7,$F138=Menus!$E$8),OK,NOT_OK),IF(OR(INDEX($J$40:$J$99,MATCH($R138,$D$40:$D$99,0))=Menus!$D$5,INDEX($J$40:$J$99,MATCH($R138,$D$40:$D$99,0))=Menus!$D$6),IF(OR($F138=Menus!$E$9,$F138=Menus!$E$10,$F138=Menus!$E$11),OK,NOT_OK),IF(INDEX($J$40:$J$99,MATCH($R138,$D$40:$D$99,0))=Menus!$D$7,IF(OR($F138=Menus!$E$10,$F138=Menus!$E$11,$F138=Menus!$E$12),OK,NOT_OK),IF(INDEX($J$40:$J$99,MATCH($R138,$D$40:$D$99,0))=Menus!$D$8,IF(OR($F138=Menus!$E$13,$F138=Menus!$E$14),OK,NOT_OK),IF(INDEX($J$40:$J$99,MATCH($R138,$D$40:$D$99,0))=Menus!$D$9,NOT_OK,"")))))))&amp;IF(AND($H138="",$F138&lt;&gt;Menus!$C$2,$J138&lt;&gt;Menus!$D$2),NeedName,IF(AND($F138&lt;&gt;Menus!$E$2,OR($J138=Menus!$F$4,$J138=Menus!$F$5),V138&lt;&gt;"Pof2nd_NotOK",V138&lt;&gt;"Oof3rd_NotOK"),Continue,IF(AND($F138&lt;&gt;Menus!$E$2,$J138=Menus!$F$3),Final,"")))))))</f>
        <v>Please select a Second Level Principal Entity #, as applicable.</v>
      </c>
      <c r="P138" s="118" t="str">
        <f t="shared" si="9"/>
        <v/>
      </c>
      <c r="R138" s="117" t="str">
        <f t="shared" si="7"/>
        <v/>
      </c>
      <c r="S138" s="122"/>
      <c r="T138" s="117">
        <f t="shared" si="8"/>
        <v>0</v>
      </c>
      <c r="V138" s="84" t="str">
        <f>IF(OR($F138=Menus!$E$2,$F138=Menus!$E$3,$F138=Menus!$E$4,$F138=Menus!$E$5,$F138=Menus!$E$6,$F138=Menus!$E$7,$F138=Menus!$E$8,$F138=Menus!$E$9,$F138=Menus!$E$10,$F138=Menus!$E$11,$F138=Menus!$E$12,$F138=Menus!$E$13,$F138=Menus!$E$14)=FALSE,"Pof2nd_NotOK",IF(OR(AND($J138&lt;&gt;Menus!$F$2,$J138&lt;&gt;Menus!$F$3,$J138&lt;&gt;Menus!$F$4,$J138&lt;&gt;Menus!$F$5),AND(OR($F138=Menus!$E$10,$F71=Menus!$E$11,$F71=Menus!$E$12,$F71=Menus!$E$13,$F71=Menus!$E$14),AND($J138&lt;&gt;Menus!$F$2,$J138&lt;&gt;Menus!$F$3))),"Oof3rd_NotOK",""))</f>
        <v/>
      </c>
    </row>
    <row r="139" spans="2:22" ht="20.100000000000001" customHeight="1" x14ac:dyDescent="0.25">
      <c r="B139" s="153" t="s">
        <v>12</v>
      </c>
      <c r="C139" s="151"/>
      <c r="D139" s="152" t="str">
        <f>IF($B139=Menus!$L$2,"",IF(LEFT($B139,3)="N/A","N/A",IF(RIGHT(LEFT($B139,2),1)=".",IF(RIGHT(LEFT($B139,4),1)=".",LEFT($B139,4),LEFT($B139,5)),IF(RIGHT(LEFT($B139,5),1)=".",LEFT($B139,5),LEFT($B139,6)))&amp;"("&amp;TEXT(IF($B139=Menus!$L$2,0,COUNTIF($B$107:$B139,$B139)),"#")&amp;")"))</f>
        <v/>
      </c>
      <c r="E139" s="75"/>
      <c r="F139" s="30" t="s">
        <v>2</v>
      </c>
      <c r="G139" s="74"/>
      <c r="H139" s="9"/>
      <c r="I139" s="73"/>
      <c r="J139" s="9" t="s">
        <v>2</v>
      </c>
      <c r="L139" s="137"/>
      <c r="M139" s="42" t="str">
        <f>IF($P$7="No","",IF(OR($J139=Menus!$D$3,$J139=Menus!$D$4,$J139=Menus!$D$5,$J139=Menus!$D$8),IF($P139=1,"ü","¤"),IF(OR($J139=Menus!$D$6,$J139=Menus!$D$7,$J139=Menus!$D$9),"û","")))</f>
        <v/>
      </c>
      <c r="N139" s="102" t="str">
        <f>IF(OR($F139=Menus!$E$2,$F139=Menus!$E$3,$F139=Menus!$E$4,$F139=Menus!$E$5,$F139=Menus!$E$6,$F139=Menus!$E$7,$F139=Menus!$E$8,$F139=Menus!$E$9,$F139=Menus!$E$10,$F139=Menus!$E$11,$F139=Menus!$E$12,$F139=Menus!$E$13,$F139=Menus!$E$14)=FALSE,Pof2nd_NotOK,IF($B139="N/A - Natural Person",NotNeeded,IF(OR(AND($J139&lt;&gt;Menus!$F$2,$J139&lt;&gt;Menus!$F$3,$J139&lt;&gt;Menus!$F$4,$J139&lt;&gt;Menus!$F$5),AND(OR($F139=Menus!$E$10,$F72=Menus!$E$11,$F72=Menus!$E$12,$F72=Menus!$E$13,$F72=Menus!$E$14),AND($J139&lt;&gt;Menus!$F$2,$J139&lt;&gt;Menus!$F$3))),Oof3rd_NotOK,IF(OR($B139=Menus!$L$2,ISERROR(INDEX($J$40:$J$99,MATCH($R139,$D$40:$D$99,0))))=TRUE,Select2PrincipalNo,IF($F139=Menus!$E$2,SelectaPrincipal,IF(INDEX($J$40:$J$99,MATCH($R139,$D$40:$D$99,0))=Menus!$D$3,IF(OR($F139=Menus!$E$3,$F139=Menus!$E$4),OK,NOT_OK),IF(INDEX($J$40:$J$99,MATCH($R139,$D$40:$D$99,0))=Menus!$D$4,IF(OR($F139=Menus!$E$5,$F139=Menus!$E$6,$F139=Menus!$E$7,$F139=Menus!$E$8),OK,NOT_OK),IF(OR(INDEX($J$40:$J$99,MATCH($R139,$D$40:$D$99,0))=Menus!$D$5,INDEX($J$40:$J$99,MATCH($R139,$D$40:$D$99,0))=Menus!$D$6),IF(OR($F139=Menus!$E$9,$F139=Menus!$E$10,$F139=Menus!$E$11),OK,NOT_OK),IF(INDEX($J$40:$J$99,MATCH($R139,$D$40:$D$99,0))=Menus!$D$7,IF(OR($F139=Menus!$E$10,$F139=Menus!$E$11,$F139=Menus!$E$12),OK,NOT_OK),IF(INDEX($J$40:$J$99,MATCH($R139,$D$40:$D$99,0))=Menus!$D$8,IF(OR($F139=Menus!$E$13,$F139=Menus!$E$14),OK,NOT_OK),IF(INDEX($J$40:$J$99,MATCH($R139,$D$40:$D$99,0))=Menus!$D$9,NOT_OK,"")))))))&amp;IF(AND($H139="",$F139&lt;&gt;Menus!$C$2,$J139&lt;&gt;Menus!$D$2),NeedName,IF(AND($F139&lt;&gt;Menus!$E$2,OR($J139=Menus!$F$4,$J139=Menus!$F$5),V139&lt;&gt;"Pof2nd_NotOK",V139&lt;&gt;"Oof3rd_NotOK"),Continue,IF(AND($F139&lt;&gt;Menus!$E$2,$J139=Menus!$F$3),Final,"")))))))</f>
        <v>Please select a Second Level Principal Entity #, as applicable.</v>
      </c>
      <c r="P139" s="118" t="str">
        <f t="shared" si="9"/>
        <v/>
      </c>
      <c r="R139" s="117" t="str">
        <f t="shared" ref="R139:R155" si="10">IF(ISERR(_xlfn.NUMBERVALUE(LEFT(B139,2)))=TRUE,"",_xlfn.NUMBERVALUE(LEFT(B139,2))&amp;".")&amp;IF(ISERR(_xlfn.NUMBERVALUE(LEFT(B139,2)))=TRUE,"",IF(_xlfn.NUMBERVALUE(LEFT(B139,2))&lt;10,IF(RIGHT(LEFT(B139,4),1)=".",RIGHT(LEFT(B139,3),1),RIGHT(LEFT(B139,4),1)),IF(RIGHT(LEFT(B139,5),1)=".",RIGHT(LEFT(B139,4),1),RIGHT(LEFT(B139,5),2)))&amp;".")</f>
        <v/>
      </c>
      <c r="S139" s="122"/>
      <c r="T139" s="117">
        <f t="shared" ref="T139:T166" si="11">IF(OR(N139=NOT_OK,N139=NOT_OK&amp;"  "&amp;NaturalPerson,N139=Pof2nd_NotOK,N139=NotNeeded),1,IF(N139=Oof3rd_NotOK,2,IF(N139=OK&amp;Continue,3,IF(N139=OK&amp;Final,4,0))))</f>
        <v>0</v>
      </c>
      <c r="V139" s="84" t="str">
        <f>IF(OR($F139=Menus!$E$2,$F139=Menus!$E$3,$F139=Menus!$E$4,$F139=Menus!$E$5,$F139=Menus!$E$6,$F139=Menus!$E$7,$F139=Menus!$E$8,$F139=Menus!$E$9,$F139=Menus!$E$10,$F139=Menus!$E$11,$F139=Menus!$E$12,$F139=Menus!$E$13,$F139=Menus!$E$14)=FALSE,"Pof2nd_NotOK",IF(OR(AND($J139&lt;&gt;Menus!$F$2,$J139&lt;&gt;Menus!$F$3,$J139&lt;&gt;Menus!$F$4,$J139&lt;&gt;Menus!$F$5),AND(OR($F139=Menus!$E$10,$F72=Menus!$E$11,$F72=Menus!$E$12,$F72=Menus!$E$13,$F72=Menus!$E$14),AND($J139&lt;&gt;Menus!$F$2,$J139&lt;&gt;Menus!$F$3))),"Oof3rd_NotOK",""))</f>
        <v/>
      </c>
    </row>
    <row r="140" spans="2:22" ht="20.100000000000001" customHeight="1" x14ac:dyDescent="0.25">
      <c r="B140" s="153" t="s">
        <v>12</v>
      </c>
      <c r="C140" s="151"/>
      <c r="D140" s="152" t="str">
        <f>IF($B140=Menus!$L$2,"",IF(LEFT($B140,3)="N/A","N/A",IF(RIGHT(LEFT($B140,2),1)=".",IF(RIGHT(LEFT($B140,4),1)=".",LEFT($B140,4),LEFT($B140,5)),IF(RIGHT(LEFT($B140,5),1)=".",LEFT($B140,5),LEFT($B140,6)))&amp;"("&amp;TEXT(IF($B140=Menus!$L$2,0,COUNTIF($B$107:$B140,$B140)),"#")&amp;")"))</f>
        <v/>
      </c>
      <c r="E140" s="75"/>
      <c r="F140" s="30" t="s">
        <v>2</v>
      </c>
      <c r="G140" s="74"/>
      <c r="H140" s="9"/>
      <c r="I140" s="73"/>
      <c r="J140" s="9" t="s">
        <v>2</v>
      </c>
      <c r="L140" s="137"/>
      <c r="M140" s="42" t="str">
        <f>IF($P$7="No","",IF(OR($J140=Menus!$D$3,$J140=Menus!$D$4,$J140=Menus!$D$5,$J140=Menus!$D$8),IF($P140=1,"ü","¤"),IF(OR($J140=Menus!$D$6,$J140=Menus!$D$7,$J140=Menus!$D$9),"û","")))</f>
        <v/>
      </c>
      <c r="N140" s="102" t="str">
        <f>IF(OR($F140=Menus!$E$2,$F140=Menus!$E$3,$F140=Menus!$E$4,$F140=Menus!$E$5,$F140=Menus!$E$6,$F140=Menus!$E$7,$F140=Menus!$E$8,$F140=Menus!$E$9,$F140=Menus!$E$10,$F140=Menus!$E$11,$F140=Menus!$E$12,$F140=Menus!$E$13,$F140=Menus!$E$14)=FALSE,Pof2nd_NotOK,IF($B140="N/A - Natural Person",NotNeeded,IF(OR(AND($J140&lt;&gt;Menus!$F$2,$J140&lt;&gt;Menus!$F$3,$J140&lt;&gt;Menus!$F$4,$J140&lt;&gt;Menus!$F$5),AND(OR($F140=Menus!$E$10,$F73=Menus!$E$11,$F73=Menus!$E$12,$F73=Menus!$E$13,$F73=Menus!$E$14),AND($J140&lt;&gt;Menus!$F$2,$J140&lt;&gt;Menus!$F$3))),Oof3rd_NotOK,IF(OR($B140=Menus!$L$2,ISERROR(INDEX($J$40:$J$99,MATCH($R140,$D$40:$D$99,0))))=TRUE,Select2PrincipalNo,IF($F140=Menus!$E$2,SelectaPrincipal,IF(INDEX($J$40:$J$99,MATCH($R140,$D$40:$D$99,0))=Menus!$D$3,IF(OR($F140=Menus!$E$3,$F140=Menus!$E$4),OK,NOT_OK),IF(INDEX($J$40:$J$99,MATCH($R140,$D$40:$D$99,0))=Menus!$D$4,IF(OR($F140=Menus!$E$5,$F140=Menus!$E$6,$F140=Menus!$E$7,$F140=Menus!$E$8),OK,NOT_OK),IF(OR(INDEX($J$40:$J$99,MATCH($R140,$D$40:$D$99,0))=Menus!$D$5,INDEX($J$40:$J$99,MATCH($R140,$D$40:$D$99,0))=Menus!$D$6),IF(OR($F140=Menus!$E$9,$F140=Menus!$E$10,$F140=Menus!$E$11),OK,NOT_OK),IF(INDEX($J$40:$J$99,MATCH($R140,$D$40:$D$99,0))=Menus!$D$7,IF(OR($F140=Menus!$E$10,$F140=Menus!$E$11,$F140=Menus!$E$12),OK,NOT_OK),IF(INDEX($J$40:$J$99,MATCH($R140,$D$40:$D$99,0))=Menus!$D$8,IF(OR($F140=Menus!$E$13,$F140=Menus!$E$14),OK,NOT_OK),IF(INDEX($J$40:$J$99,MATCH($R140,$D$40:$D$99,0))=Menus!$D$9,NOT_OK,"")))))))&amp;IF(AND($H140="",$F140&lt;&gt;Menus!$C$2,$J140&lt;&gt;Menus!$D$2),NeedName,IF(AND($F140&lt;&gt;Menus!$E$2,OR($J140=Menus!$F$4,$J140=Menus!$F$5),V140&lt;&gt;"Pof2nd_NotOK",V140&lt;&gt;"Oof3rd_NotOK"),Continue,IF(AND($F140&lt;&gt;Menus!$E$2,$J140=Menus!$F$3),Final,"")))))))</f>
        <v>Please select a Second Level Principal Entity #, as applicable.</v>
      </c>
      <c r="P140" s="118" t="str">
        <f t="shared" si="9"/>
        <v/>
      </c>
      <c r="R140" s="117" t="str">
        <f t="shared" si="10"/>
        <v/>
      </c>
      <c r="S140" s="122"/>
      <c r="T140" s="117">
        <f t="shared" si="11"/>
        <v>0</v>
      </c>
      <c r="V140" s="84" t="str">
        <f>IF(OR($F140=Menus!$E$2,$F140=Menus!$E$3,$F140=Menus!$E$4,$F140=Menus!$E$5,$F140=Menus!$E$6,$F140=Menus!$E$7,$F140=Menus!$E$8,$F140=Menus!$E$9,$F140=Menus!$E$10,$F140=Menus!$E$11,$F140=Menus!$E$12,$F140=Menus!$E$13,$F140=Menus!$E$14)=FALSE,"Pof2nd_NotOK",IF(OR(AND($J140&lt;&gt;Menus!$F$2,$J140&lt;&gt;Menus!$F$3,$J140&lt;&gt;Menus!$F$4,$J140&lt;&gt;Menus!$F$5),AND(OR($F140=Menus!$E$10,$F73=Menus!$E$11,$F73=Menus!$E$12,$F73=Menus!$E$13,$F73=Menus!$E$14),AND($J140&lt;&gt;Menus!$F$2,$J140&lt;&gt;Menus!$F$3))),"Oof3rd_NotOK",""))</f>
        <v/>
      </c>
    </row>
    <row r="141" spans="2:22" ht="20.100000000000001" customHeight="1" x14ac:dyDescent="0.25">
      <c r="B141" s="153" t="s">
        <v>12</v>
      </c>
      <c r="C141" s="151"/>
      <c r="D141" s="152" t="str">
        <f>IF($B141=Menus!$L$2,"",IF(LEFT($B141,3)="N/A","N/A",IF(RIGHT(LEFT($B141,2),1)=".",IF(RIGHT(LEFT($B141,4),1)=".",LEFT($B141,4),LEFT($B141,5)),IF(RIGHT(LEFT($B141,5),1)=".",LEFT($B141,5),LEFT($B141,6)))&amp;"("&amp;TEXT(IF($B141=Menus!$L$2,0,COUNTIF($B$107:$B141,$B141)),"#")&amp;")"))</f>
        <v/>
      </c>
      <c r="E141" s="75"/>
      <c r="F141" s="30" t="s">
        <v>2</v>
      </c>
      <c r="G141" s="74"/>
      <c r="H141" s="9"/>
      <c r="I141" s="73"/>
      <c r="J141" s="9" t="s">
        <v>2</v>
      </c>
      <c r="L141" s="137"/>
      <c r="M141" s="42" t="str">
        <f>IF($P$7="No","",IF(OR($J141=Menus!$D$3,$J141=Menus!$D$4,$J141=Menus!$D$5,$J141=Menus!$D$8),IF($P141=1,"ü","¤"),IF(OR($J141=Menus!$D$6,$J141=Menus!$D$7,$J141=Menus!$D$9),"û","")))</f>
        <v/>
      </c>
      <c r="N141" s="102" t="str">
        <f>IF(OR($F141=Menus!$E$2,$F141=Menus!$E$3,$F141=Menus!$E$4,$F141=Menus!$E$5,$F141=Menus!$E$6,$F141=Menus!$E$7,$F141=Menus!$E$8,$F141=Menus!$E$9,$F141=Menus!$E$10,$F141=Menus!$E$11,$F141=Menus!$E$12,$F141=Menus!$E$13,$F141=Menus!$E$14)=FALSE,Pof2nd_NotOK,IF($B141="N/A - Natural Person",NotNeeded,IF(OR(AND($J141&lt;&gt;Menus!$F$2,$J141&lt;&gt;Menus!$F$3,$J141&lt;&gt;Menus!$F$4,$J141&lt;&gt;Menus!$F$5),AND(OR($F141=Menus!$E$10,$F74=Menus!$E$11,$F74=Menus!$E$12,$F74=Menus!$E$13,$F74=Menus!$E$14),AND($J141&lt;&gt;Menus!$F$2,$J141&lt;&gt;Menus!$F$3))),Oof3rd_NotOK,IF(OR($B141=Menus!$L$2,ISERROR(INDEX($J$40:$J$99,MATCH($R141,$D$40:$D$99,0))))=TRUE,Select2PrincipalNo,IF($F141=Menus!$E$2,SelectaPrincipal,IF(INDEX($J$40:$J$99,MATCH($R141,$D$40:$D$99,0))=Menus!$D$3,IF(OR($F141=Menus!$E$3,$F141=Menus!$E$4),OK,NOT_OK),IF(INDEX($J$40:$J$99,MATCH($R141,$D$40:$D$99,0))=Menus!$D$4,IF(OR($F141=Menus!$E$5,$F141=Menus!$E$6,$F141=Menus!$E$7,$F141=Menus!$E$8),OK,NOT_OK),IF(OR(INDEX($J$40:$J$99,MATCH($R141,$D$40:$D$99,0))=Menus!$D$5,INDEX($J$40:$J$99,MATCH($R141,$D$40:$D$99,0))=Menus!$D$6),IF(OR($F141=Menus!$E$9,$F141=Menus!$E$10,$F141=Menus!$E$11),OK,NOT_OK),IF(INDEX($J$40:$J$99,MATCH($R141,$D$40:$D$99,0))=Menus!$D$7,IF(OR($F141=Menus!$E$10,$F141=Menus!$E$11,$F141=Menus!$E$12),OK,NOT_OK),IF(INDEX($J$40:$J$99,MATCH($R141,$D$40:$D$99,0))=Menus!$D$8,IF(OR($F141=Menus!$E$13,$F141=Menus!$E$14),OK,NOT_OK),IF(INDEX($J$40:$J$99,MATCH($R141,$D$40:$D$99,0))=Menus!$D$9,NOT_OK,"")))))))&amp;IF(AND($H141="",$F141&lt;&gt;Menus!$C$2,$J141&lt;&gt;Menus!$D$2),NeedName,IF(AND($F141&lt;&gt;Menus!$E$2,OR($J141=Menus!$F$4,$J141=Menus!$F$5),V141&lt;&gt;"Pof2nd_NotOK",V141&lt;&gt;"Oof3rd_NotOK"),Continue,IF(AND($F141&lt;&gt;Menus!$E$2,$J141=Menus!$F$3),Final,"")))))))</f>
        <v>Please select a Second Level Principal Entity #, as applicable.</v>
      </c>
      <c r="P141" s="118" t="str">
        <f t="shared" si="9"/>
        <v/>
      </c>
      <c r="R141" s="117" t="str">
        <f t="shared" si="10"/>
        <v/>
      </c>
      <c r="S141" s="122"/>
      <c r="T141" s="117">
        <f t="shared" si="11"/>
        <v>0</v>
      </c>
      <c r="V141" s="84" t="str">
        <f>IF(OR($F141=Menus!$E$2,$F141=Menus!$E$3,$F141=Menus!$E$4,$F141=Menus!$E$5,$F141=Menus!$E$6,$F141=Menus!$E$7,$F141=Menus!$E$8,$F141=Menus!$E$9,$F141=Menus!$E$10,$F141=Menus!$E$11,$F141=Menus!$E$12,$F141=Menus!$E$13,$F141=Menus!$E$14)=FALSE,"Pof2nd_NotOK",IF(OR(AND($J141&lt;&gt;Menus!$F$2,$J141&lt;&gt;Menus!$F$3,$J141&lt;&gt;Menus!$F$4,$J141&lt;&gt;Menus!$F$5),AND(OR($F141=Menus!$E$10,$F74=Menus!$E$11,$F74=Menus!$E$12,$F74=Menus!$E$13,$F74=Menus!$E$14),AND($J141&lt;&gt;Menus!$F$2,$J141&lt;&gt;Menus!$F$3))),"Oof3rd_NotOK",""))</f>
        <v/>
      </c>
    </row>
    <row r="142" spans="2:22" ht="20.100000000000001" customHeight="1" x14ac:dyDescent="0.25">
      <c r="B142" s="153" t="s">
        <v>12</v>
      </c>
      <c r="C142" s="151"/>
      <c r="D142" s="152" t="str">
        <f>IF($B142=Menus!$L$2,"",IF(LEFT($B142,3)="N/A","N/A",IF(RIGHT(LEFT($B142,2),1)=".",IF(RIGHT(LEFT($B142,4),1)=".",LEFT($B142,4),LEFT($B142,5)),IF(RIGHT(LEFT($B142,5),1)=".",LEFT($B142,5),LEFT($B142,6)))&amp;"("&amp;TEXT(IF($B142=Menus!$L$2,0,COUNTIF($B$107:$B142,$B142)),"#")&amp;")"))</f>
        <v/>
      </c>
      <c r="E142" s="75"/>
      <c r="F142" s="30" t="s">
        <v>2</v>
      </c>
      <c r="G142" s="74"/>
      <c r="H142" s="9"/>
      <c r="I142" s="73"/>
      <c r="J142" s="9" t="s">
        <v>2</v>
      </c>
      <c r="L142" s="137"/>
      <c r="M142" s="42" t="str">
        <f>IF($P$7="No","",IF(OR($J142=Menus!$D$3,$J142=Menus!$D$4,$J142=Menus!$D$5,$J142=Menus!$D$8),IF($P142=1,"ü","¤"),IF(OR($J142=Menus!$D$6,$J142=Menus!$D$7,$J142=Menus!$D$9),"û","")))</f>
        <v/>
      </c>
      <c r="N142" s="102" t="str">
        <f>IF(OR($F142=Menus!$E$2,$F142=Menus!$E$3,$F142=Menus!$E$4,$F142=Menus!$E$5,$F142=Menus!$E$6,$F142=Menus!$E$7,$F142=Menus!$E$8,$F142=Menus!$E$9,$F142=Menus!$E$10,$F142=Menus!$E$11,$F142=Menus!$E$12,$F142=Menus!$E$13,$F142=Menus!$E$14)=FALSE,Pof2nd_NotOK,IF($B142="N/A - Natural Person",NotNeeded,IF(OR(AND($J142&lt;&gt;Menus!$F$2,$J142&lt;&gt;Menus!$F$3,$J142&lt;&gt;Menus!$F$4,$J142&lt;&gt;Menus!$F$5),AND(OR($F142=Menus!$E$10,$F75=Menus!$E$11,$F75=Menus!$E$12,$F75=Menus!$E$13,$F75=Menus!$E$14),AND($J142&lt;&gt;Menus!$F$2,$J142&lt;&gt;Menus!$F$3))),Oof3rd_NotOK,IF(OR($B142=Menus!$L$2,ISERROR(INDEX($J$40:$J$99,MATCH($R142,$D$40:$D$99,0))))=TRUE,Select2PrincipalNo,IF($F142=Menus!$E$2,SelectaPrincipal,IF(INDEX($J$40:$J$99,MATCH($R142,$D$40:$D$99,0))=Menus!$D$3,IF(OR($F142=Menus!$E$3,$F142=Menus!$E$4),OK,NOT_OK),IF(INDEX($J$40:$J$99,MATCH($R142,$D$40:$D$99,0))=Menus!$D$4,IF(OR($F142=Menus!$E$5,$F142=Menus!$E$6,$F142=Menus!$E$7,$F142=Menus!$E$8),OK,NOT_OK),IF(OR(INDEX($J$40:$J$99,MATCH($R142,$D$40:$D$99,0))=Menus!$D$5,INDEX($J$40:$J$99,MATCH($R142,$D$40:$D$99,0))=Menus!$D$6),IF(OR($F142=Menus!$E$9,$F142=Menus!$E$10,$F142=Menus!$E$11),OK,NOT_OK),IF(INDEX($J$40:$J$99,MATCH($R142,$D$40:$D$99,0))=Menus!$D$7,IF(OR($F142=Menus!$E$10,$F142=Menus!$E$11,$F142=Menus!$E$12),OK,NOT_OK),IF(INDEX($J$40:$J$99,MATCH($R142,$D$40:$D$99,0))=Menus!$D$8,IF(OR($F142=Menus!$E$13,$F142=Menus!$E$14),OK,NOT_OK),IF(INDEX($J$40:$J$99,MATCH($R142,$D$40:$D$99,0))=Menus!$D$9,NOT_OK,"")))))))&amp;IF(AND($H142="",$F142&lt;&gt;Menus!$C$2,$J142&lt;&gt;Menus!$D$2),NeedName,IF(AND($F142&lt;&gt;Menus!$E$2,OR($J142=Menus!$F$4,$J142=Menus!$F$5),V142&lt;&gt;"Pof2nd_NotOK",V142&lt;&gt;"Oof3rd_NotOK"),Continue,IF(AND($F142&lt;&gt;Menus!$E$2,$J142=Menus!$F$3),Final,"")))))))</f>
        <v>Please select a Second Level Principal Entity #, as applicable.</v>
      </c>
      <c r="P142" s="118" t="str">
        <f t="shared" si="9"/>
        <v/>
      </c>
      <c r="R142" s="117" t="str">
        <f t="shared" si="10"/>
        <v/>
      </c>
      <c r="S142" s="122"/>
      <c r="T142" s="117">
        <f t="shared" si="11"/>
        <v>0</v>
      </c>
      <c r="V142" s="84" t="str">
        <f>IF(OR($F142=Menus!$E$2,$F142=Menus!$E$3,$F142=Menus!$E$4,$F142=Menus!$E$5,$F142=Menus!$E$6,$F142=Menus!$E$7,$F142=Menus!$E$8,$F142=Menus!$E$9,$F142=Menus!$E$10,$F142=Menus!$E$11,$F142=Menus!$E$12,$F142=Menus!$E$13,$F142=Menus!$E$14)=FALSE,"Pof2nd_NotOK",IF(OR(AND($J142&lt;&gt;Menus!$F$2,$J142&lt;&gt;Menus!$F$3,$J142&lt;&gt;Menus!$F$4,$J142&lt;&gt;Menus!$F$5),AND(OR($F142=Menus!$E$10,$F75=Menus!$E$11,$F75=Menus!$E$12,$F75=Menus!$E$13,$F75=Menus!$E$14),AND($J142&lt;&gt;Menus!$F$2,$J142&lt;&gt;Menus!$F$3))),"Oof3rd_NotOK",""))</f>
        <v/>
      </c>
    </row>
    <row r="143" spans="2:22" ht="20.100000000000001" customHeight="1" x14ac:dyDescent="0.25">
      <c r="B143" s="153" t="s">
        <v>12</v>
      </c>
      <c r="C143" s="151"/>
      <c r="D143" s="152" t="str">
        <f>IF($B143=Menus!$L$2,"",IF(LEFT($B143,3)="N/A","N/A",IF(RIGHT(LEFT($B143,2),1)=".",IF(RIGHT(LEFT($B143,4),1)=".",LEFT($B143,4),LEFT($B143,5)),IF(RIGHT(LEFT($B143,5),1)=".",LEFT($B143,5),LEFT($B143,6)))&amp;"("&amp;TEXT(IF($B143=Menus!$L$2,0,COUNTIF($B$107:$B143,$B143)),"#")&amp;")"))</f>
        <v/>
      </c>
      <c r="E143" s="75"/>
      <c r="F143" s="30" t="s">
        <v>2</v>
      </c>
      <c r="G143" s="74"/>
      <c r="H143" s="9"/>
      <c r="I143" s="73"/>
      <c r="J143" s="9" t="s">
        <v>2</v>
      </c>
      <c r="L143" s="137"/>
      <c r="M143" s="42" t="str">
        <f>IF($P$7="No","",IF(OR($J143=Menus!$D$3,$J143=Menus!$D$4,$J143=Menus!$D$5,$J143=Menus!$D$8),IF($P143=1,"ü","¤"),IF(OR($J143=Menus!$D$6,$J143=Menus!$D$7,$J143=Menus!$D$9),"û","")))</f>
        <v/>
      </c>
      <c r="N143" s="102" t="str">
        <f>IF(OR($F143=Menus!$E$2,$F143=Menus!$E$3,$F143=Menus!$E$4,$F143=Menus!$E$5,$F143=Menus!$E$6,$F143=Menus!$E$7,$F143=Menus!$E$8,$F143=Menus!$E$9,$F143=Menus!$E$10,$F143=Menus!$E$11,$F143=Menus!$E$12,$F143=Menus!$E$13,$F143=Menus!$E$14)=FALSE,Pof2nd_NotOK,IF($B143="N/A - Natural Person",NotNeeded,IF(OR(AND($J143&lt;&gt;Menus!$F$2,$J143&lt;&gt;Menus!$F$3,$J143&lt;&gt;Menus!$F$4,$J143&lt;&gt;Menus!$F$5),AND(OR($F143=Menus!$E$10,$F76=Menus!$E$11,$F76=Menus!$E$12,$F76=Menus!$E$13,$F76=Menus!$E$14),AND($J143&lt;&gt;Menus!$F$2,$J143&lt;&gt;Menus!$F$3))),Oof3rd_NotOK,IF(OR($B143=Menus!$L$2,ISERROR(INDEX($J$40:$J$99,MATCH($R143,$D$40:$D$99,0))))=TRUE,Select2PrincipalNo,IF($F143=Menus!$E$2,SelectaPrincipal,IF(INDEX($J$40:$J$99,MATCH($R143,$D$40:$D$99,0))=Menus!$D$3,IF(OR($F143=Menus!$E$3,$F143=Menus!$E$4),OK,NOT_OK),IF(INDEX($J$40:$J$99,MATCH($R143,$D$40:$D$99,0))=Menus!$D$4,IF(OR($F143=Menus!$E$5,$F143=Menus!$E$6,$F143=Menus!$E$7,$F143=Menus!$E$8),OK,NOT_OK),IF(OR(INDEX($J$40:$J$99,MATCH($R143,$D$40:$D$99,0))=Menus!$D$5,INDEX($J$40:$J$99,MATCH($R143,$D$40:$D$99,0))=Menus!$D$6),IF(OR($F143=Menus!$E$9,$F143=Menus!$E$10,$F143=Menus!$E$11),OK,NOT_OK),IF(INDEX($J$40:$J$99,MATCH($R143,$D$40:$D$99,0))=Menus!$D$7,IF(OR($F143=Menus!$E$10,$F143=Menus!$E$11,$F143=Menus!$E$12),OK,NOT_OK),IF(INDEX($J$40:$J$99,MATCH($R143,$D$40:$D$99,0))=Menus!$D$8,IF(OR($F143=Menus!$E$13,$F143=Menus!$E$14),OK,NOT_OK),IF(INDEX($J$40:$J$99,MATCH($R143,$D$40:$D$99,0))=Menus!$D$9,NOT_OK,"")))))))&amp;IF(AND($H143="",$F143&lt;&gt;Menus!$C$2,$J143&lt;&gt;Menus!$D$2),NeedName,IF(AND($F143&lt;&gt;Menus!$E$2,OR($J143=Menus!$F$4,$J143=Menus!$F$5),V143&lt;&gt;"Pof2nd_NotOK",V143&lt;&gt;"Oof3rd_NotOK"),Continue,IF(AND($F143&lt;&gt;Menus!$E$2,$J143=Menus!$F$3),Final,"")))))))</f>
        <v>Please select a Second Level Principal Entity #, as applicable.</v>
      </c>
      <c r="P143" s="118" t="str">
        <f t="shared" si="9"/>
        <v/>
      </c>
      <c r="R143" s="117" t="str">
        <f t="shared" si="10"/>
        <v/>
      </c>
      <c r="S143" s="122"/>
      <c r="T143" s="117">
        <f t="shared" si="11"/>
        <v>0</v>
      </c>
      <c r="V143" s="84" t="str">
        <f>IF(OR($F143=Menus!$E$2,$F143=Menus!$E$3,$F143=Menus!$E$4,$F143=Menus!$E$5,$F143=Menus!$E$6,$F143=Menus!$E$7,$F143=Menus!$E$8,$F143=Menus!$E$9,$F143=Menus!$E$10,$F143=Menus!$E$11,$F143=Menus!$E$12,$F143=Menus!$E$13,$F143=Menus!$E$14)=FALSE,"Pof2nd_NotOK",IF(OR(AND($J143&lt;&gt;Menus!$F$2,$J143&lt;&gt;Menus!$F$3,$J143&lt;&gt;Menus!$F$4,$J143&lt;&gt;Menus!$F$5),AND(OR($F143=Menus!$E$10,$F76=Menus!$E$11,$F76=Menus!$E$12,$F76=Menus!$E$13,$F76=Menus!$E$14),AND($J143&lt;&gt;Menus!$F$2,$J143&lt;&gt;Menus!$F$3))),"Oof3rd_NotOK",""))</f>
        <v/>
      </c>
    </row>
    <row r="144" spans="2:22" ht="20.100000000000001" customHeight="1" x14ac:dyDescent="0.25">
      <c r="B144" s="153" t="s">
        <v>12</v>
      </c>
      <c r="C144" s="151"/>
      <c r="D144" s="152" t="str">
        <f>IF($B144=Menus!$L$2,"",IF(LEFT($B144,3)="N/A","N/A",IF(RIGHT(LEFT($B144,2),1)=".",IF(RIGHT(LEFT($B144,4),1)=".",LEFT($B144,4),LEFT($B144,5)),IF(RIGHT(LEFT($B144,5),1)=".",LEFT($B144,5),LEFT($B144,6)))&amp;"("&amp;TEXT(IF($B144=Menus!$L$2,0,COUNTIF($B$107:$B144,$B144)),"#")&amp;")"))</f>
        <v/>
      </c>
      <c r="E144" s="75"/>
      <c r="F144" s="30" t="s">
        <v>2</v>
      </c>
      <c r="G144" s="74"/>
      <c r="H144" s="9"/>
      <c r="I144" s="73"/>
      <c r="J144" s="9" t="s">
        <v>2</v>
      </c>
      <c r="L144" s="137"/>
      <c r="M144" s="42" t="str">
        <f>IF($P$7="No","",IF(OR($J144=Menus!$D$3,$J144=Menus!$D$4,$J144=Menus!$D$5,$J144=Menus!$D$8),IF($P144=1,"ü","¤"),IF(OR($J144=Menus!$D$6,$J144=Menus!$D$7,$J144=Menus!$D$9),"û","")))</f>
        <v/>
      </c>
      <c r="N144" s="102" t="str">
        <f>IF(OR($F144=Menus!$E$2,$F144=Menus!$E$3,$F144=Menus!$E$4,$F144=Menus!$E$5,$F144=Menus!$E$6,$F144=Menus!$E$7,$F144=Menus!$E$8,$F144=Menus!$E$9,$F144=Menus!$E$10,$F144=Menus!$E$11,$F144=Menus!$E$12,$F144=Menus!$E$13,$F144=Menus!$E$14)=FALSE,Pof2nd_NotOK,IF($B144="N/A - Natural Person",NotNeeded,IF(OR(AND($J144&lt;&gt;Menus!$F$2,$J144&lt;&gt;Menus!$F$3,$J144&lt;&gt;Menus!$F$4,$J144&lt;&gt;Menus!$F$5),AND(OR($F144=Menus!$E$10,$F77=Menus!$E$11,$F77=Menus!$E$12,$F77=Menus!$E$13,$F77=Menus!$E$14),AND($J144&lt;&gt;Menus!$F$2,$J144&lt;&gt;Menus!$F$3))),Oof3rd_NotOK,IF(OR($B144=Menus!$L$2,ISERROR(INDEX($J$40:$J$99,MATCH($R144,$D$40:$D$99,0))))=TRUE,Select2PrincipalNo,IF($F144=Menus!$E$2,SelectaPrincipal,IF(INDEX($J$40:$J$99,MATCH($R144,$D$40:$D$99,0))=Menus!$D$3,IF(OR($F144=Menus!$E$3,$F144=Menus!$E$4),OK,NOT_OK),IF(INDEX($J$40:$J$99,MATCH($R144,$D$40:$D$99,0))=Menus!$D$4,IF(OR($F144=Menus!$E$5,$F144=Menus!$E$6,$F144=Menus!$E$7,$F144=Menus!$E$8),OK,NOT_OK),IF(OR(INDEX($J$40:$J$99,MATCH($R144,$D$40:$D$99,0))=Menus!$D$5,INDEX($J$40:$J$99,MATCH($R144,$D$40:$D$99,0))=Menus!$D$6),IF(OR($F144=Menus!$E$9,$F144=Menus!$E$10,$F144=Menus!$E$11),OK,NOT_OK),IF(INDEX($J$40:$J$99,MATCH($R144,$D$40:$D$99,0))=Menus!$D$7,IF(OR($F144=Menus!$E$10,$F144=Menus!$E$11,$F144=Menus!$E$12),OK,NOT_OK),IF(INDEX($J$40:$J$99,MATCH($R144,$D$40:$D$99,0))=Menus!$D$8,IF(OR($F144=Menus!$E$13,$F144=Menus!$E$14),OK,NOT_OK),IF(INDEX($J$40:$J$99,MATCH($R144,$D$40:$D$99,0))=Menus!$D$9,NOT_OK,"")))))))&amp;IF(AND($H144="",$F144&lt;&gt;Menus!$C$2,$J144&lt;&gt;Menus!$D$2),NeedName,IF(AND($F144&lt;&gt;Menus!$E$2,OR($J144=Menus!$F$4,$J144=Menus!$F$5),V144&lt;&gt;"Pof2nd_NotOK",V144&lt;&gt;"Oof3rd_NotOK"),Continue,IF(AND($F144&lt;&gt;Menus!$E$2,$J144=Menus!$F$3),Final,"")))))))</f>
        <v>Please select a Second Level Principal Entity #, as applicable.</v>
      </c>
      <c r="P144" s="118" t="str">
        <f t="shared" si="9"/>
        <v/>
      </c>
      <c r="R144" s="117" t="str">
        <f t="shared" si="10"/>
        <v/>
      </c>
      <c r="S144" s="122"/>
      <c r="T144" s="117">
        <f t="shared" si="11"/>
        <v>0</v>
      </c>
      <c r="V144" s="84" t="str">
        <f>IF(OR($F144=Menus!$E$2,$F144=Menus!$E$3,$F144=Menus!$E$4,$F144=Menus!$E$5,$F144=Menus!$E$6,$F144=Menus!$E$7,$F144=Menus!$E$8,$F144=Menus!$E$9,$F144=Menus!$E$10,$F144=Menus!$E$11,$F144=Menus!$E$12,$F144=Menus!$E$13,$F144=Menus!$E$14)=FALSE,"Pof2nd_NotOK",IF(OR(AND($J144&lt;&gt;Menus!$F$2,$J144&lt;&gt;Menus!$F$3,$J144&lt;&gt;Menus!$F$4,$J144&lt;&gt;Menus!$F$5),AND(OR($F144=Menus!$E$10,$F77=Menus!$E$11,$F77=Menus!$E$12,$F77=Menus!$E$13,$F77=Menus!$E$14),AND($J144&lt;&gt;Menus!$F$2,$J144&lt;&gt;Menus!$F$3))),"Oof3rd_NotOK",""))</f>
        <v/>
      </c>
    </row>
    <row r="145" spans="2:22" ht="20.100000000000001" customHeight="1" x14ac:dyDescent="0.25">
      <c r="B145" s="153" t="s">
        <v>12</v>
      </c>
      <c r="C145" s="151"/>
      <c r="D145" s="152" t="str">
        <f>IF($B145=Menus!$L$2,"",IF(LEFT($B145,3)="N/A","N/A",IF(RIGHT(LEFT($B145,2),1)=".",IF(RIGHT(LEFT($B145,4),1)=".",LEFT($B145,4),LEFT($B145,5)),IF(RIGHT(LEFT($B145,5),1)=".",LEFT($B145,5),LEFT($B145,6)))&amp;"("&amp;TEXT(IF($B145=Menus!$L$2,0,COUNTIF($B$107:$B145,$B145)),"#")&amp;")"))</f>
        <v/>
      </c>
      <c r="E145" s="75"/>
      <c r="F145" s="30" t="s">
        <v>2</v>
      </c>
      <c r="G145" s="74"/>
      <c r="H145" s="9"/>
      <c r="I145" s="73"/>
      <c r="J145" s="9" t="s">
        <v>2</v>
      </c>
      <c r="L145" s="137"/>
      <c r="M145" s="42" t="str">
        <f>IF($P$7="No","",IF(OR($J145=Menus!$D$3,$J145=Menus!$D$4,$J145=Menus!$D$5,$J145=Menus!$D$8),IF($P145=1,"ü","¤"),IF(OR($J145=Menus!$D$6,$J145=Menus!$D$7,$J145=Menus!$D$9),"û","")))</f>
        <v/>
      </c>
      <c r="N145" s="102" t="str">
        <f>IF(OR($F145=Menus!$E$2,$F145=Menus!$E$3,$F145=Menus!$E$4,$F145=Menus!$E$5,$F145=Menus!$E$6,$F145=Menus!$E$7,$F145=Menus!$E$8,$F145=Menus!$E$9,$F145=Menus!$E$10,$F145=Menus!$E$11,$F145=Menus!$E$12,$F145=Menus!$E$13,$F145=Menus!$E$14)=FALSE,Pof2nd_NotOK,IF($B145="N/A - Natural Person",NotNeeded,IF(OR(AND($J145&lt;&gt;Menus!$F$2,$J145&lt;&gt;Menus!$F$3,$J145&lt;&gt;Menus!$F$4,$J145&lt;&gt;Menus!$F$5),AND(OR($F145=Menus!$E$10,$F78=Menus!$E$11,$F78=Menus!$E$12,$F78=Menus!$E$13,$F78=Menus!$E$14),AND($J145&lt;&gt;Menus!$F$2,$J145&lt;&gt;Menus!$F$3))),Oof3rd_NotOK,IF(OR($B145=Menus!$L$2,ISERROR(INDEX($J$40:$J$99,MATCH($R145,$D$40:$D$99,0))))=TRUE,Select2PrincipalNo,IF($F145=Menus!$E$2,SelectaPrincipal,IF(INDEX($J$40:$J$99,MATCH($R145,$D$40:$D$99,0))=Menus!$D$3,IF(OR($F145=Menus!$E$3,$F145=Menus!$E$4),OK,NOT_OK),IF(INDEX($J$40:$J$99,MATCH($R145,$D$40:$D$99,0))=Menus!$D$4,IF(OR($F145=Menus!$E$5,$F145=Menus!$E$6,$F145=Menus!$E$7,$F145=Menus!$E$8),OK,NOT_OK),IF(OR(INDEX($J$40:$J$99,MATCH($R145,$D$40:$D$99,0))=Menus!$D$5,INDEX($J$40:$J$99,MATCH($R145,$D$40:$D$99,0))=Menus!$D$6),IF(OR($F145=Menus!$E$9,$F145=Menus!$E$10,$F145=Menus!$E$11),OK,NOT_OK),IF(INDEX($J$40:$J$99,MATCH($R145,$D$40:$D$99,0))=Menus!$D$7,IF(OR($F145=Menus!$E$10,$F145=Menus!$E$11,$F145=Menus!$E$12),OK,NOT_OK),IF(INDEX($J$40:$J$99,MATCH($R145,$D$40:$D$99,0))=Menus!$D$8,IF(OR($F145=Menus!$E$13,$F145=Menus!$E$14),OK,NOT_OK),IF(INDEX($J$40:$J$99,MATCH($R145,$D$40:$D$99,0))=Menus!$D$9,NOT_OK,"")))))))&amp;IF(AND($H145="",$F145&lt;&gt;Menus!$C$2,$J145&lt;&gt;Menus!$D$2),NeedName,IF(AND($F145&lt;&gt;Menus!$E$2,OR($J145=Menus!$F$4,$J145=Menus!$F$5),V145&lt;&gt;"Pof2nd_NotOK",V145&lt;&gt;"Oof3rd_NotOK"),Continue,IF(AND($F145&lt;&gt;Menus!$E$2,$J145=Menus!$F$3),Final,"")))))))</f>
        <v>Please select a Second Level Principal Entity #, as applicable.</v>
      </c>
      <c r="P145" s="118" t="str">
        <f t="shared" si="9"/>
        <v/>
      </c>
      <c r="R145" s="117" t="str">
        <f t="shared" si="10"/>
        <v/>
      </c>
      <c r="S145" s="122"/>
      <c r="T145" s="117">
        <f t="shared" si="11"/>
        <v>0</v>
      </c>
      <c r="V145" s="84" t="str">
        <f>IF(OR($F145=Menus!$E$2,$F145=Menus!$E$3,$F145=Menus!$E$4,$F145=Menus!$E$5,$F145=Menus!$E$6,$F145=Menus!$E$7,$F145=Menus!$E$8,$F145=Menus!$E$9,$F145=Menus!$E$10,$F145=Menus!$E$11,$F145=Menus!$E$12,$F145=Menus!$E$13,$F145=Menus!$E$14)=FALSE,"Pof2nd_NotOK",IF(OR(AND($J145&lt;&gt;Menus!$F$2,$J145&lt;&gt;Menus!$F$3,$J145&lt;&gt;Menus!$F$4,$J145&lt;&gt;Menus!$F$5),AND(OR($F145=Menus!$E$10,$F78=Menus!$E$11,$F78=Menus!$E$12,$F78=Menus!$E$13,$F78=Menus!$E$14),AND($J145&lt;&gt;Menus!$F$2,$J145&lt;&gt;Menus!$F$3))),"Oof3rd_NotOK",""))</f>
        <v/>
      </c>
    </row>
    <row r="146" spans="2:22" ht="20.100000000000001" customHeight="1" x14ac:dyDescent="0.25">
      <c r="B146" s="153" t="s">
        <v>12</v>
      </c>
      <c r="C146" s="151"/>
      <c r="D146" s="152" t="str">
        <f>IF($B146=Menus!$L$2,"",IF(LEFT($B146,3)="N/A","N/A",IF(RIGHT(LEFT($B146,2),1)=".",IF(RIGHT(LEFT($B146,4),1)=".",LEFT($B146,4),LEFT($B146,5)),IF(RIGHT(LEFT($B146,5),1)=".",LEFT($B146,5),LEFT($B146,6)))&amp;"("&amp;TEXT(IF($B146=Menus!$L$2,0,COUNTIF($B$107:$B146,$B146)),"#")&amp;")"))</f>
        <v/>
      </c>
      <c r="E146" s="75"/>
      <c r="F146" s="30" t="s">
        <v>2</v>
      </c>
      <c r="G146" s="74"/>
      <c r="H146" s="9"/>
      <c r="I146" s="73"/>
      <c r="J146" s="9" t="s">
        <v>2</v>
      </c>
      <c r="L146" s="137"/>
      <c r="M146" s="42" t="str">
        <f>IF($P$7="No","",IF(OR($J146=Menus!$D$3,$J146=Menus!$D$4,$J146=Menus!$D$5,$J146=Menus!$D$8),IF($P146=1,"ü","¤"),IF(OR($J146=Menus!$D$6,$J146=Menus!$D$7,$J146=Menus!$D$9),"û","")))</f>
        <v/>
      </c>
      <c r="N146" s="102" t="str">
        <f>IF(OR($F146=Menus!$E$2,$F146=Menus!$E$3,$F146=Menus!$E$4,$F146=Menus!$E$5,$F146=Menus!$E$6,$F146=Menus!$E$7,$F146=Menus!$E$8,$F146=Menus!$E$9,$F146=Menus!$E$10,$F146=Menus!$E$11,$F146=Menus!$E$12,$F146=Menus!$E$13,$F146=Menus!$E$14)=FALSE,Pof2nd_NotOK,IF($B146="N/A - Natural Person",NotNeeded,IF(OR(AND($J146&lt;&gt;Menus!$F$2,$J146&lt;&gt;Menus!$F$3,$J146&lt;&gt;Menus!$F$4,$J146&lt;&gt;Menus!$F$5),AND(OR($F146=Menus!$E$10,$F79=Menus!$E$11,$F79=Menus!$E$12,$F79=Menus!$E$13,$F79=Menus!$E$14),AND($J146&lt;&gt;Menus!$F$2,$J146&lt;&gt;Menus!$F$3))),Oof3rd_NotOK,IF(OR($B146=Menus!$L$2,ISERROR(INDEX($J$40:$J$99,MATCH($R146,$D$40:$D$99,0))))=TRUE,Select2PrincipalNo,IF($F146=Menus!$E$2,SelectaPrincipal,IF(INDEX($J$40:$J$99,MATCH($R146,$D$40:$D$99,0))=Menus!$D$3,IF(OR($F146=Menus!$E$3,$F146=Menus!$E$4),OK,NOT_OK),IF(INDEX($J$40:$J$99,MATCH($R146,$D$40:$D$99,0))=Menus!$D$4,IF(OR($F146=Menus!$E$5,$F146=Menus!$E$6,$F146=Menus!$E$7,$F146=Menus!$E$8),OK,NOT_OK),IF(OR(INDEX($J$40:$J$99,MATCH($R146,$D$40:$D$99,0))=Menus!$D$5,INDEX($J$40:$J$99,MATCH($R146,$D$40:$D$99,0))=Menus!$D$6),IF(OR($F146=Menus!$E$9,$F146=Menus!$E$10,$F146=Menus!$E$11),OK,NOT_OK),IF(INDEX($J$40:$J$99,MATCH($R146,$D$40:$D$99,0))=Menus!$D$7,IF(OR($F146=Menus!$E$10,$F146=Menus!$E$11,$F146=Menus!$E$12),OK,NOT_OK),IF(INDEX($J$40:$J$99,MATCH($R146,$D$40:$D$99,0))=Menus!$D$8,IF(OR($F146=Menus!$E$13,$F146=Menus!$E$14),OK,NOT_OK),IF(INDEX($J$40:$J$99,MATCH($R146,$D$40:$D$99,0))=Menus!$D$9,NOT_OK,"")))))))&amp;IF(AND($H146="",$F146&lt;&gt;Menus!$C$2,$J146&lt;&gt;Menus!$D$2),NeedName,IF(AND($F146&lt;&gt;Menus!$E$2,OR($J146=Menus!$F$4,$J146=Menus!$F$5),V146&lt;&gt;"Pof2nd_NotOK",V146&lt;&gt;"Oof3rd_NotOK"),Continue,IF(AND($F146&lt;&gt;Menus!$E$2,$J146=Menus!$F$3),Final,"")))))))</f>
        <v>Please select a Second Level Principal Entity #, as applicable.</v>
      </c>
      <c r="P146" s="118" t="str">
        <f t="shared" si="9"/>
        <v/>
      </c>
      <c r="R146" s="117" t="str">
        <f t="shared" si="10"/>
        <v/>
      </c>
      <c r="S146" s="122"/>
      <c r="T146" s="117">
        <f t="shared" si="11"/>
        <v>0</v>
      </c>
      <c r="V146" s="84" t="str">
        <f>IF(OR($F146=Menus!$E$2,$F146=Menus!$E$3,$F146=Menus!$E$4,$F146=Menus!$E$5,$F146=Menus!$E$6,$F146=Menus!$E$7,$F146=Menus!$E$8,$F146=Menus!$E$9,$F146=Menus!$E$10,$F146=Menus!$E$11,$F146=Menus!$E$12,$F146=Menus!$E$13,$F146=Menus!$E$14)=FALSE,"Pof2nd_NotOK",IF(OR(AND($J146&lt;&gt;Menus!$F$2,$J146&lt;&gt;Menus!$F$3,$J146&lt;&gt;Menus!$F$4,$J146&lt;&gt;Menus!$F$5),AND(OR($F146=Menus!$E$10,$F79=Menus!$E$11,$F79=Menus!$E$12,$F79=Menus!$E$13,$F79=Menus!$E$14),AND($J146&lt;&gt;Menus!$F$2,$J146&lt;&gt;Menus!$F$3))),"Oof3rd_NotOK",""))</f>
        <v/>
      </c>
    </row>
    <row r="147" spans="2:22" ht="20.100000000000001" customHeight="1" x14ac:dyDescent="0.25">
      <c r="B147" s="153" t="s">
        <v>12</v>
      </c>
      <c r="C147" s="151"/>
      <c r="D147" s="152" t="str">
        <f>IF($B147=Menus!$L$2,"",IF(LEFT($B147,3)="N/A","N/A",IF(RIGHT(LEFT($B147,2),1)=".",IF(RIGHT(LEFT($B147,4),1)=".",LEFT($B147,4),LEFT($B147,5)),IF(RIGHT(LEFT($B147,5),1)=".",LEFT($B147,5),LEFT($B147,6)))&amp;"("&amp;TEXT(IF($B147=Menus!$L$2,0,COUNTIF($B$107:$B147,$B147)),"#")&amp;")"))</f>
        <v/>
      </c>
      <c r="E147" s="75"/>
      <c r="F147" s="30" t="s">
        <v>2</v>
      </c>
      <c r="G147" s="74"/>
      <c r="H147" s="9"/>
      <c r="I147" s="73"/>
      <c r="J147" s="9" t="s">
        <v>2</v>
      </c>
      <c r="L147" s="137"/>
      <c r="M147" s="42" t="str">
        <f>IF($P$7="No","",IF(OR($J147=Menus!$D$3,$J147=Menus!$D$4,$J147=Menus!$D$5,$J147=Menus!$D$8),IF($P147=1,"ü","¤"),IF(OR($J147=Menus!$D$6,$J147=Menus!$D$7,$J147=Menus!$D$9),"û","")))</f>
        <v/>
      </c>
      <c r="N147" s="102" t="str">
        <f>IF(OR($F147=Menus!$E$2,$F147=Menus!$E$3,$F147=Menus!$E$4,$F147=Menus!$E$5,$F147=Menus!$E$6,$F147=Menus!$E$7,$F147=Menus!$E$8,$F147=Menus!$E$9,$F147=Menus!$E$10,$F147=Menus!$E$11,$F147=Menus!$E$12,$F147=Menus!$E$13,$F147=Menus!$E$14)=FALSE,Pof2nd_NotOK,IF($B147="N/A - Natural Person",NotNeeded,IF(OR(AND($J147&lt;&gt;Menus!$F$2,$J147&lt;&gt;Menus!$F$3,$J147&lt;&gt;Menus!$F$4,$J147&lt;&gt;Menus!$F$5),AND(OR($F147=Menus!$E$10,$F80=Menus!$E$11,$F80=Menus!$E$12,$F80=Menus!$E$13,$F80=Menus!$E$14),AND($J147&lt;&gt;Menus!$F$2,$J147&lt;&gt;Menus!$F$3))),Oof3rd_NotOK,IF(OR($B147=Menus!$L$2,ISERROR(INDEX($J$40:$J$99,MATCH($R147,$D$40:$D$99,0))))=TRUE,Select2PrincipalNo,IF($F147=Menus!$E$2,SelectaPrincipal,IF(INDEX($J$40:$J$99,MATCH($R147,$D$40:$D$99,0))=Menus!$D$3,IF(OR($F147=Menus!$E$3,$F147=Menus!$E$4),OK,NOT_OK),IF(INDEX($J$40:$J$99,MATCH($R147,$D$40:$D$99,0))=Menus!$D$4,IF(OR($F147=Menus!$E$5,$F147=Menus!$E$6,$F147=Menus!$E$7,$F147=Menus!$E$8),OK,NOT_OK),IF(OR(INDEX($J$40:$J$99,MATCH($R147,$D$40:$D$99,0))=Menus!$D$5,INDEX($J$40:$J$99,MATCH($R147,$D$40:$D$99,0))=Menus!$D$6),IF(OR($F147=Menus!$E$9,$F147=Menus!$E$10,$F147=Menus!$E$11),OK,NOT_OK),IF(INDEX($J$40:$J$99,MATCH($R147,$D$40:$D$99,0))=Menus!$D$7,IF(OR($F147=Menus!$E$10,$F147=Menus!$E$11,$F147=Menus!$E$12),OK,NOT_OK),IF(INDEX($J$40:$J$99,MATCH($R147,$D$40:$D$99,0))=Menus!$D$8,IF(OR($F147=Menus!$E$13,$F147=Menus!$E$14),OK,NOT_OK),IF(INDEX($J$40:$J$99,MATCH($R147,$D$40:$D$99,0))=Menus!$D$9,NOT_OK,"")))))))&amp;IF(AND($H147="",$F147&lt;&gt;Menus!$C$2,$J147&lt;&gt;Menus!$D$2),NeedName,IF(AND($F147&lt;&gt;Menus!$E$2,OR($J147=Menus!$F$4,$J147=Menus!$F$5),V147&lt;&gt;"Pof2nd_NotOK",V147&lt;&gt;"Oof3rd_NotOK"),Continue,IF(AND($F147&lt;&gt;Menus!$E$2,$J147=Menus!$F$3),Final,"")))))))</f>
        <v>Please select a Second Level Principal Entity #, as applicable.</v>
      </c>
      <c r="P147" s="118" t="str">
        <f t="shared" si="9"/>
        <v/>
      </c>
      <c r="R147" s="117" t="str">
        <f t="shared" si="10"/>
        <v/>
      </c>
      <c r="S147" s="122"/>
      <c r="T147" s="117">
        <f t="shared" si="11"/>
        <v>0</v>
      </c>
      <c r="V147" s="84" t="str">
        <f>IF(OR($F147=Menus!$E$2,$F147=Menus!$E$3,$F147=Menus!$E$4,$F147=Menus!$E$5,$F147=Menus!$E$6,$F147=Menus!$E$7,$F147=Menus!$E$8,$F147=Menus!$E$9,$F147=Menus!$E$10,$F147=Menus!$E$11,$F147=Menus!$E$12,$F147=Menus!$E$13,$F147=Menus!$E$14)=FALSE,"Pof2nd_NotOK",IF(OR(AND($J147&lt;&gt;Menus!$F$2,$J147&lt;&gt;Menus!$F$3,$J147&lt;&gt;Menus!$F$4,$J147&lt;&gt;Menus!$F$5),AND(OR($F147=Menus!$E$10,$F80=Menus!$E$11,$F80=Menus!$E$12,$F80=Menus!$E$13,$F80=Menus!$E$14),AND($J147&lt;&gt;Menus!$F$2,$J147&lt;&gt;Menus!$F$3))),"Oof3rd_NotOK",""))</f>
        <v/>
      </c>
    </row>
    <row r="148" spans="2:22" ht="20.100000000000001" customHeight="1" x14ac:dyDescent="0.25">
      <c r="B148" s="153" t="s">
        <v>12</v>
      </c>
      <c r="C148" s="151"/>
      <c r="D148" s="152" t="str">
        <f>IF($B148=Menus!$L$2,"",IF(LEFT($B148,3)="N/A","N/A",IF(RIGHT(LEFT($B148,2),1)=".",IF(RIGHT(LEFT($B148,4),1)=".",LEFT($B148,4),LEFT($B148,5)),IF(RIGHT(LEFT($B148,5),1)=".",LEFT($B148,5),LEFT($B148,6)))&amp;"("&amp;TEXT(IF($B148=Menus!$L$2,0,COUNTIF($B$107:$B148,$B148)),"#")&amp;")"))</f>
        <v/>
      </c>
      <c r="E148" s="75"/>
      <c r="F148" s="30" t="s">
        <v>2</v>
      </c>
      <c r="G148" s="74"/>
      <c r="H148" s="9"/>
      <c r="I148" s="73"/>
      <c r="J148" s="9" t="s">
        <v>2</v>
      </c>
      <c r="L148" s="137"/>
      <c r="M148" s="42" t="str">
        <f>IF($P$7="No","",IF(OR($J148=Menus!$D$3,$J148=Menus!$D$4,$J148=Menus!$D$5,$J148=Menus!$D$8),IF($P148=1,"ü","¤"),IF(OR($J148=Menus!$D$6,$J148=Menus!$D$7,$J148=Menus!$D$9),"û","")))</f>
        <v/>
      </c>
      <c r="N148" s="102" t="str">
        <f>IF(OR($F148=Menus!$E$2,$F148=Menus!$E$3,$F148=Menus!$E$4,$F148=Menus!$E$5,$F148=Menus!$E$6,$F148=Menus!$E$7,$F148=Menus!$E$8,$F148=Menus!$E$9,$F148=Menus!$E$10,$F148=Menus!$E$11,$F148=Menus!$E$12,$F148=Menus!$E$13,$F148=Menus!$E$14)=FALSE,Pof2nd_NotOK,IF($B148="N/A - Natural Person",NotNeeded,IF(OR(AND($J148&lt;&gt;Menus!$F$2,$J148&lt;&gt;Menus!$F$3,$J148&lt;&gt;Menus!$F$4,$J148&lt;&gt;Menus!$F$5),AND(OR($F148=Menus!$E$10,$F81=Menus!$E$11,$F81=Menus!$E$12,$F81=Menus!$E$13,$F81=Menus!$E$14),AND($J148&lt;&gt;Menus!$F$2,$J148&lt;&gt;Menus!$F$3))),Oof3rd_NotOK,IF(OR($B148=Menus!$L$2,ISERROR(INDEX($J$40:$J$99,MATCH($R148,$D$40:$D$99,0))))=TRUE,Select2PrincipalNo,IF($F148=Menus!$E$2,SelectaPrincipal,IF(INDEX($J$40:$J$99,MATCH($R148,$D$40:$D$99,0))=Menus!$D$3,IF(OR($F148=Menus!$E$3,$F148=Menus!$E$4),OK,NOT_OK),IF(INDEX($J$40:$J$99,MATCH($R148,$D$40:$D$99,0))=Menus!$D$4,IF(OR($F148=Menus!$E$5,$F148=Menus!$E$6,$F148=Menus!$E$7,$F148=Menus!$E$8),OK,NOT_OK),IF(OR(INDEX($J$40:$J$99,MATCH($R148,$D$40:$D$99,0))=Menus!$D$5,INDEX($J$40:$J$99,MATCH($R148,$D$40:$D$99,0))=Menus!$D$6),IF(OR($F148=Menus!$E$9,$F148=Menus!$E$10,$F148=Menus!$E$11),OK,NOT_OK),IF(INDEX($J$40:$J$99,MATCH($R148,$D$40:$D$99,0))=Menus!$D$7,IF(OR($F148=Menus!$E$10,$F148=Menus!$E$11,$F148=Menus!$E$12),OK,NOT_OK),IF(INDEX($J$40:$J$99,MATCH($R148,$D$40:$D$99,0))=Menus!$D$8,IF(OR($F148=Menus!$E$13,$F148=Menus!$E$14),OK,NOT_OK),IF(INDEX($J$40:$J$99,MATCH($R148,$D$40:$D$99,0))=Menus!$D$9,NOT_OK,"")))))))&amp;IF(AND($H148="",$F148&lt;&gt;Menus!$C$2,$J148&lt;&gt;Menus!$D$2),NeedName,IF(AND($F148&lt;&gt;Menus!$E$2,OR($J148=Menus!$F$4,$J148=Menus!$F$5),V148&lt;&gt;"Pof2nd_NotOK",V148&lt;&gt;"Oof3rd_NotOK"),Continue,IF(AND($F148&lt;&gt;Menus!$E$2,$J148=Menus!$F$3),Final,"")))))))</f>
        <v>Please select a Second Level Principal Entity #, as applicable.</v>
      </c>
      <c r="P148" s="118" t="str">
        <f t="shared" si="9"/>
        <v/>
      </c>
      <c r="R148" s="117" t="str">
        <f t="shared" si="10"/>
        <v/>
      </c>
      <c r="S148" s="122"/>
      <c r="T148" s="117">
        <f t="shared" si="11"/>
        <v>0</v>
      </c>
      <c r="V148" s="84" t="str">
        <f>IF(OR($F148=Menus!$E$2,$F148=Menus!$E$3,$F148=Menus!$E$4,$F148=Menus!$E$5,$F148=Menus!$E$6,$F148=Menus!$E$7,$F148=Menus!$E$8,$F148=Menus!$E$9,$F148=Menus!$E$10,$F148=Menus!$E$11,$F148=Menus!$E$12,$F148=Menus!$E$13,$F148=Menus!$E$14)=FALSE,"Pof2nd_NotOK",IF(OR(AND($J148&lt;&gt;Menus!$F$2,$J148&lt;&gt;Menus!$F$3,$J148&lt;&gt;Menus!$F$4,$J148&lt;&gt;Menus!$F$5),AND(OR($F148=Menus!$E$10,$F81=Menus!$E$11,$F81=Menus!$E$12,$F81=Menus!$E$13,$F81=Menus!$E$14),AND($J148&lt;&gt;Menus!$F$2,$J148&lt;&gt;Menus!$F$3))),"Oof3rd_NotOK",""))</f>
        <v/>
      </c>
    </row>
    <row r="149" spans="2:22" ht="20.100000000000001" customHeight="1" x14ac:dyDescent="0.25">
      <c r="B149" s="153" t="s">
        <v>12</v>
      </c>
      <c r="C149" s="151"/>
      <c r="D149" s="152" t="str">
        <f>IF($B149=Menus!$L$2,"",IF(LEFT($B149,3)="N/A","N/A",IF(RIGHT(LEFT($B149,2),1)=".",IF(RIGHT(LEFT($B149,4),1)=".",LEFT($B149,4),LEFT($B149,5)),IF(RIGHT(LEFT($B149,5),1)=".",LEFT($B149,5),LEFT($B149,6)))&amp;"("&amp;TEXT(IF($B149=Menus!$L$2,0,COUNTIF($B$107:$B149,$B149)),"#")&amp;")"))</f>
        <v/>
      </c>
      <c r="E149" s="75"/>
      <c r="F149" s="30" t="s">
        <v>2</v>
      </c>
      <c r="G149" s="74"/>
      <c r="H149" s="9"/>
      <c r="I149" s="73"/>
      <c r="J149" s="9" t="s">
        <v>2</v>
      </c>
      <c r="L149" s="137"/>
      <c r="M149" s="42" t="str">
        <f>IF($P$7="No","",IF(OR($J149=Menus!$D$3,$J149=Menus!$D$4,$J149=Menus!$D$5,$J149=Menus!$D$8),IF($P149=1,"ü","¤"),IF(OR($J149=Menus!$D$6,$J149=Menus!$D$7,$J149=Menus!$D$9),"û","")))</f>
        <v/>
      </c>
      <c r="N149" s="102" t="str">
        <f>IF(OR($F149=Menus!$E$2,$F149=Menus!$E$3,$F149=Menus!$E$4,$F149=Menus!$E$5,$F149=Menus!$E$6,$F149=Menus!$E$7,$F149=Menus!$E$8,$F149=Menus!$E$9,$F149=Menus!$E$10,$F149=Menus!$E$11,$F149=Menus!$E$12,$F149=Menus!$E$13,$F149=Menus!$E$14)=FALSE,Pof2nd_NotOK,IF($B149="N/A - Natural Person",NotNeeded,IF(OR(AND($J149&lt;&gt;Menus!$F$2,$J149&lt;&gt;Menus!$F$3,$J149&lt;&gt;Menus!$F$4,$J149&lt;&gt;Menus!$F$5),AND(OR($F149=Menus!$E$10,$F82=Menus!$E$11,$F82=Menus!$E$12,$F82=Menus!$E$13,$F82=Menus!$E$14),AND($J149&lt;&gt;Menus!$F$2,$J149&lt;&gt;Menus!$F$3))),Oof3rd_NotOK,IF(OR($B149=Menus!$L$2,ISERROR(INDEX($J$40:$J$99,MATCH($R149,$D$40:$D$99,0))))=TRUE,Select2PrincipalNo,IF($F149=Menus!$E$2,SelectaPrincipal,IF(INDEX($J$40:$J$99,MATCH($R149,$D$40:$D$99,0))=Menus!$D$3,IF(OR($F149=Menus!$E$3,$F149=Menus!$E$4),OK,NOT_OK),IF(INDEX($J$40:$J$99,MATCH($R149,$D$40:$D$99,0))=Menus!$D$4,IF(OR($F149=Menus!$E$5,$F149=Menus!$E$6,$F149=Menus!$E$7,$F149=Menus!$E$8),OK,NOT_OK),IF(OR(INDEX($J$40:$J$99,MATCH($R149,$D$40:$D$99,0))=Menus!$D$5,INDEX($J$40:$J$99,MATCH($R149,$D$40:$D$99,0))=Menus!$D$6),IF(OR($F149=Menus!$E$9,$F149=Menus!$E$10,$F149=Menus!$E$11),OK,NOT_OK),IF(INDEX($J$40:$J$99,MATCH($R149,$D$40:$D$99,0))=Menus!$D$7,IF(OR($F149=Menus!$E$10,$F149=Menus!$E$11,$F149=Menus!$E$12),OK,NOT_OK),IF(INDEX($J$40:$J$99,MATCH($R149,$D$40:$D$99,0))=Menus!$D$8,IF(OR($F149=Menus!$E$13,$F149=Menus!$E$14),OK,NOT_OK),IF(INDEX($J$40:$J$99,MATCH($R149,$D$40:$D$99,0))=Menus!$D$9,NOT_OK,"")))))))&amp;IF(AND($H149="",$F149&lt;&gt;Menus!$C$2,$J149&lt;&gt;Menus!$D$2),NeedName,IF(AND($F149&lt;&gt;Menus!$E$2,OR($J149=Menus!$F$4,$J149=Menus!$F$5),V149&lt;&gt;"Pof2nd_NotOK",V149&lt;&gt;"Oof3rd_NotOK"),Continue,IF(AND($F149&lt;&gt;Menus!$E$2,$J149=Menus!$F$3),Final,"")))))))</f>
        <v>Please select a Second Level Principal Entity #, as applicable.</v>
      </c>
      <c r="P149" s="118" t="str">
        <f t="shared" si="9"/>
        <v/>
      </c>
      <c r="R149" s="117" t="str">
        <f t="shared" si="10"/>
        <v/>
      </c>
      <c r="S149" s="122"/>
      <c r="T149" s="117">
        <f t="shared" si="11"/>
        <v>0</v>
      </c>
      <c r="V149" s="84" t="str">
        <f>IF(OR($F149=Menus!$E$2,$F149=Menus!$E$3,$F149=Menus!$E$4,$F149=Menus!$E$5,$F149=Menus!$E$6,$F149=Menus!$E$7,$F149=Menus!$E$8,$F149=Menus!$E$9,$F149=Menus!$E$10,$F149=Menus!$E$11,$F149=Menus!$E$12,$F149=Menus!$E$13,$F149=Menus!$E$14)=FALSE,"Pof2nd_NotOK",IF(OR(AND($J149&lt;&gt;Menus!$F$2,$J149&lt;&gt;Menus!$F$3,$J149&lt;&gt;Menus!$F$4,$J149&lt;&gt;Menus!$F$5),AND(OR($F149=Menus!$E$10,$F82=Menus!$E$11,$F82=Menus!$E$12,$F82=Menus!$E$13,$F82=Menus!$E$14),AND($J149&lt;&gt;Menus!$F$2,$J149&lt;&gt;Menus!$F$3))),"Oof3rd_NotOK",""))</f>
        <v/>
      </c>
    </row>
    <row r="150" spans="2:22" ht="20.100000000000001" customHeight="1" x14ac:dyDescent="0.25">
      <c r="B150" s="153" t="s">
        <v>12</v>
      </c>
      <c r="C150" s="151"/>
      <c r="D150" s="152" t="str">
        <f>IF($B150=Menus!$L$2,"",IF(LEFT($B150,3)="N/A","N/A",IF(RIGHT(LEFT($B150,2),1)=".",IF(RIGHT(LEFT($B150,4),1)=".",LEFT($B150,4),LEFT($B150,5)),IF(RIGHT(LEFT($B150,5),1)=".",LEFT($B150,5),LEFT($B150,6)))&amp;"("&amp;TEXT(IF($B150=Menus!$L$2,0,COUNTIF($B$107:$B150,$B150)),"#")&amp;")"))</f>
        <v/>
      </c>
      <c r="E150" s="75"/>
      <c r="F150" s="30" t="s">
        <v>2</v>
      </c>
      <c r="G150" s="74"/>
      <c r="H150" s="9"/>
      <c r="I150" s="73"/>
      <c r="J150" s="9" t="s">
        <v>2</v>
      </c>
      <c r="L150" s="137"/>
      <c r="M150" s="42" t="str">
        <f>IF($P$7="No","",IF(OR($J150=Menus!$D$3,$J150=Menus!$D$4,$J150=Menus!$D$5,$J150=Menus!$D$8),IF($P150=1,"ü","¤"),IF(OR($J150=Menus!$D$6,$J150=Menus!$D$7,$J150=Menus!$D$9),"û","")))</f>
        <v/>
      </c>
      <c r="N150" s="102" t="str">
        <f>IF(OR($F150=Menus!$E$2,$F150=Menus!$E$3,$F150=Menus!$E$4,$F150=Menus!$E$5,$F150=Menus!$E$6,$F150=Menus!$E$7,$F150=Menus!$E$8,$F150=Menus!$E$9,$F150=Menus!$E$10,$F150=Menus!$E$11,$F150=Menus!$E$12,$F150=Menus!$E$13,$F150=Menus!$E$14)=FALSE,Pof2nd_NotOK,IF($B150="N/A - Natural Person",NotNeeded,IF(OR(AND($J150&lt;&gt;Menus!$F$2,$J150&lt;&gt;Menus!$F$3,$J150&lt;&gt;Menus!$F$4,$J150&lt;&gt;Menus!$F$5),AND(OR($F150=Menus!$E$10,$F83=Menus!$E$11,$F83=Menus!$E$12,$F83=Menus!$E$13,$F83=Menus!$E$14),AND($J150&lt;&gt;Menus!$F$2,$J150&lt;&gt;Menus!$F$3))),Oof3rd_NotOK,IF(OR($B150=Menus!$L$2,ISERROR(INDEX($J$40:$J$99,MATCH($R150,$D$40:$D$99,0))))=TRUE,Select2PrincipalNo,IF($F150=Menus!$E$2,SelectaPrincipal,IF(INDEX($J$40:$J$99,MATCH($R150,$D$40:$D$99,0))=Menus!$D$3,IF(OR($F150=Menus!$E$3,$F150=Menus!$E$4),OK,NOT_OK),IF(INDEX($J$40:$J$99,MATCH($R150,$D$40:$D$99,0))=Menus!$D$4,IF(OR($F150=Menus!$E$5,$F150=Menus!$E$6,$F150=Menus!$E$7,$F150=Menus!$E$8),OK,NOT_OK),IF(OR(INDEX($J$40:$J$99,MATCH($R150,$D$40:$D$99,0))=Menus!$D$5,INDEX($J$40:$J$99,MATCH($R150,$D$40:$D$99,0))=Menus!$D$6),IF(OR($F150=Menus!$E$9,$F150=Menus!$E$10,$F150=Menus!$E$11),OK,NOT_OK),IF(INDEX($J$40:$J$99,MATCH($R150,$D$40:$D$99,0))=Menus!$D$7,IF(OR($F150=Menus!$E$10,$F150=Menus!$E$11,$F150=Menus!$E$12),OK,NOT_OK),IF(INDEX($J$40:$J$99,MATCH($R150,$D$40:$D$99,0))=Menus!$D$8,IF(OR($F150=Menus!$E$13,$F150=Menus!$E$14),OK,NOT_OK),IF(INDEX($J$40:$J$99,MATCH($R150,$D$40:$D$99,0))=Menus!$D$9,NOT_OK,"")))))))&amp;IF(AND($H150="",$F150&lt;&gt;Menus!$C$2,$J150&lt;&gt;Menus!$D$2),NeedName,IF(AND($F150&lt;&gt;Menus!$E$2,OR($J150=Menus!$F$4,$J150=Menus!$F$5),V150&lt;&gt;"Pof2nd_NotOK",V150&lt;&gt;"Oof3rd_NotOK"),Continue,IF(AND($F150&lt;&gt;Menus!$E$2,$J150=Menus!$F$3),Final,"")))))))</f>
        <v>Please select a Second Level Principal Entity #, as applicable.</v>
      </c>
      <c r="P150" s="118" t="str">
        <f t="shared" si="9"/>
        <v/>
      </c>
      <c r="R150" s="117" t="str">
        <f t="shared" si="10"/>
        <v/>
      </c>
      <c r="S150" s="122"/>
      <c r="T150" s="117">
        <f t="shared" si="11"/>
        <v>0</v>
      </c>
      <c r="V150" s="84" t="str">
        <f>IF(OR($F150=Menus!$E$2,$F150=Menus!$E$3,$F150=Menus!$E$4,$F150=Menus!$E$5,$F150=Menus!$E$6,$F150=Menus!$E$7,$F150=Menus!$E$8,$F150=Menus!$E$9,$F150=Menus!$E$10,$F150=Menus!$E$11,$F150=Menus!$E$12,$F150=Menus!$E$13,$F150=Menus!$E$14)=FALSE,"Pof2nd_NotOK",IF(OR(AND($J150&lt;&gt;Menus!$F$2,$J150&lt;&gt;Menus!$F$3,$J150&lt;&gt;Menus!$F$4,$J150&lt;&gt;Menus!$F$5),AND(OR($F150=Menus!$E$10,$F83=Menus!$E$11,$F83=Menus!$E$12,$F83=Menus!$E$13,$F83=Menus!$E$14),AND($J150&lt;&gt;Menus!$F$2,$J150&lt;&gt;Menus!$F$3))),"Oof3rd_NotOK",""))</f>
        <v/>
      </c>
    </row>
    <row r="151" spans="2:22" ht="20.100000000000001" customHeight="1" x14ac:dyDescent="0.25">
      <c r="B151" s="153" t="s">
        <v>12</v>
      </c>
      <c r="C151" s="151"/>
      <c r="D151" s="152" t="str">
        <f>IF($B151=Menus!$L$2,"",IF(LEFT($B151,3)="N/A","N/A",IF(RIGHT(LEFT($B151,2),1)=".",IF(RIGHT(LEFT($B151,4),1)=".",LEFT($B151,4),LEFT($B151,5)),IF(RIGHT(LEFT($B151,5),1)=".",LEFT($B151,5),LEFT($B151,6)))&amp;"("&amp;TEXT(IF($B151=Menus!$L$2,0,COUNTIF($B$107:$B151,$B151)),"#")&amp;")"))</f>
        <v/>
      </c>
      <c r="E151" s="75"/>
      <c r="F151" s="30" t="s">
        <v>2</v>
      </c>
      <c r="G151" s="74"/>
      <c r="H151" s="9"/>
      <c r="I151" s="73"/>
      <c r="J151" s="9" t="s">
        <v>2</v>
      </c>
      <c r="L151" s="137"/>
      <c r="M151" s="42" t="str">
        <f>IF($P$7="No","",IF(OR($J151=Menus!$D$3,$J151=Menus!$D$4,$J151=Menus!$D$5,$J151=Menus!$D$8),IF($P151=1,"ü","¤"),IF(OR($J151=Menus!$D$6,$J151=Menus!$D$7,$J151=Menus!$D$9),"û","")))</f>
        <v/>
      </c>
      <c r="N151" s="102" t="str">
        <f>IF(OR($F151=Menus!$E$2,$F151=Menus!$E$3,$F151=Menus!$E$4,$F151=Menus!$E$5,$F151=Menus!$E$6,$F151=Menus!$E$7,$F151=Menus!$E$8,$F151=Menus!$E$9,$F151=Menus!$E$10,$F151=Menus!$E$11,$F151=Menus!$E$12,$F151=Menus!$E$13,$F151=Menus!$E$14)=FALSE,Pof2nd_NotOK,IF($B151="N/A - Natural Person",NotNeeded,IF(OR(AND($J151&lt;&gt;Menus!$F$2,$J151&lt;&gt;Menus!$F$3,$J151&lt;&gt;Menus!$F$4,$J151&lt;&gt;Menus!$F$5),AND(OR($F151=Menus!$E$10,$F84=Menus!$E$11,$F84=Menus!$E$12,$F84=Menus!$E$13,$F84=Menus!$E$14),AND($J151&lt;&gt;Menus!$F$2,$J151&lt;&gt;Menus!$F$3))),Oof3rd_NotOK,IF(OR($B151=Menus!$L$2,ISERROR(INDEX($J$40:$J$99,MATCH($R151,$D$40:$D$99,0))))=TRUE,Select2PrincipalNo,IF($F151=Menus!$E$2,SelectaPrincipal,IF(INDEX($J$40:$J$99,MATCH($R151,$D$40:$D$99,0))=Menus!$D$3,IF(OR($F151=Menus!$E$3,$F151=Menus!$E$4),OK,NOT_OK),IF(INDEX($J$40:$J$99,MATCH($R151,$D$40:$D$99,0))=Menus!$D$4,IF(OR($F151=Menus!$E$5,$F151=Menus!$E$6,$F151=Menus!$E$7,$F151=Menus!$E$8),OK,NOT_OK),IF(OR(INDEX($J$40:$J$99,MATCH($R151,$D$40:$D$99,0))=Menus!$D$5,INDEX($J$40:$J$99,MATCH($R151,$D$40:$D$99,0))=Menus!$D$6),IF(OR($F151=Menus!$E$9,$F151=Menus!$E$10,$F151=Menus!$E$11),OK,NOT_OK),IF(INDEX($J$40:$J$99,MATCH($R151,$D$40:$D$99,0))=Menus!$D$7,IF(OR($F151=Menus!$E$10,$F151=Menus!$E$11,$F151=Menus!$E$12),OK,NOT_OK),IF(INDEX($J$40:$J$99,MATCH($R151,$D$40:$D$99,0))=Menus!$D$8,IF(OR($F151=Menus!$E$13,$F151=Menus!$E$14),OK,NOT_OK),IF(INDEX($J$40:$J$99,MATCH($R151,$D$40:$D$99,0))=Menus!$D$9,NOT_OK,"")))))))&amp;IF(AND($H151="",$F151&lt;&gt;Menus!$C$2,$J151&lt;&gt;Menus!$D$2),NeedName,IF(AND($F151&lt;&gt;Menus!$E$2,OR($J151=Menus!$F$4,$J151=Menus!$F$5),V151&lt;&gt;"Pof2nd_NotOK",V151&lt;&gt;"Oof3rd_NotOK"),Continue,IF(AND($F151&lt;&gt;Menus!$E$2,$J151=Menus!$F$3),Final,"")))))))</f>
        <v>Please select a Second Level Principal Entity #, as applicable.</v>
      </c>
      <c r="P151" s="118" t="str">
        <f t="shared" si="9"/>
        <v/>
      </c>
      <c r="R151" s="117" t="str">
        <f t="shared" si="10"/>
        <v/>
      </c>
      <c r="S151" s="122"/>
      <c r="T151" s="117">
        <f t="shared" si="11"/>
        <v>0</v>
      </c>
      <c r="V151" s="84" t="str">
        <f>IF(OR($F151=Menus!$E$2,$F151=Menus!$E$3,$F151=Menus!$E$4,$F151=Menus!$E$5,$F151=Menus!$E$6,$F151=Menus!$E$7,$F151=Menus!$E$8,$F151=Menus!$E$9,$F151=Menus!$E$10,$F151=Menus!$E$11,$F151=Menus!$E$12,$F151=Menus!$E$13,$F151=Menus!$E$14)=FALSE,"Pof2nd_NotOK",IF(OR(AND($J151&lt;&gt;Menus!$F$2,$J151&lt;&gt;Menus!$F$3,$J151&lt;&gt;Menus!$F$4,$J151&lt;&gt;Menus!$F$5),AND(OR($F151=Menus!$E$10,$F84=Menus!$E$11,$F84=Menus!$E$12,$F84=Menus!$E$13,$F84=Menus!$E$14),AND($J151&lt;&gt;Menus!$F$2,$J151&lt;&gt;Menus!$F$3))),"Oof3rd_NotOK",""))</f>
        <v/>
      </c>
    </row>
    <row r="152" spans="2:22" ht="20.100000000000001" customHeight="1" x14ac:dyDescent="0.25">
      <c r="B152" s="153" t="s">
        <v>12</v>
      </c>
      <c r="C152" s="151"/>
      <c r="D152" s="152" t="str">
        <f>IF($B152=Menus!$L$2,"",IF(LEFT($B152,3)="N/A","N/A",IF(RIGHT(LEFT($B152,2),1)=".",IF(RIGHT(LEFT($B152,4),1)=".",LEFT($B152,4),LEFT($B152,5)),IF(RIGHT(LEFT($B152,5),1)=".",LEFT($B152,5),LEFT($B152,6)))&amp;"("&amp;TEXT(IF($B152=Menus!$L$2,0,COUNTIF($B$107:$B152,$B152)),"#")&amp;")"))</f>
        <v/>
      </c>
      <c r="E152" s="75"/>
      <c r="F152" s="30" t="s">
        <v>2</v>
      </c>
      <c r="G152" s="74"/>
      <c r="H152" s="9"/>
      <c r="I152" s="73"/>
      <c r="J152" s="9" t="s">
        <v>2</v>
      </c>
      <c r="L152" s="137"/>
      <c r="M152" s="42" t="str">
        <f>IF($P$7="No","",IF(OR($J152=Menus!$D$3,$J152=Menus!$D$4,$J152=Menus!$D$5,$J152=Menus!$D$8),IF($P152=1,"ü","¤"),IF(OR($J152=Menus!$D$6,$J152=Menus!$D$7,$J152=Menus!$D$9),"û","")))</f>
        <v/>
      </c>
      <c r="N152" s="102" t="str">
        <f>IF(OR($F152=Menus!$E$2,$F152=Menus!$E$3,$F152=Menus!$E$4,$F152=Menus!$E$5,$F152=Menus!$E$6,$F152=Menus!$E$7,$F152=Menus!$E$8,$F152=Menus!$E$9,$F152=Menus!$E$10,$F152=Menus!$E$11,$F152=Menus!$E$12,$F152=Menus!$E$13,$F152=Menus!$E$14)=FALSE,Pof2nd_NotOK,IF($B152="N/A - Natural Person",NotNeeded,IF(OR(AND($J152&lt;&gt;Menus!$F$2,$J152&lt;&gt;Menus!$F$3,$J152&lt;&gt;Menus!$F$4,$J152&lt;&gt;Menus!$F$5),AND(OR($F152=Menus!$E$10,$F85=Menus!$E$11,$F85=Menus!$E$12,$F85=Menus!$E$13,$F85=Menus!$E$14),AND($J152&lt;&gt;Menus!$F$2,$J152&lt;&gt;Menus!$F$3))),Oof3rd_NotOK,IF(OR($B152=Menus!$L$2,ISERROR(INDEX($J$40:$J$99,MATCH($R152,$D$40:$D$99,0))))=TRUE,Select2PrincipalNo,IF($F152=Menus!$E$2,SelectaPrincipal,IF(INDEX($J$40:$J$99,MATCH($R152,$D$40:$D$99,0))=Menus!$D$3,IF(OR($F152=Menus!$E$3,$F152=Menus!$E$4),OK,NOT_OK),IF(INDEX($J$40:$J$99,MATCH($R152,$D$40:$D$99,0))=Menus!$D$4,IF(OR($F152=Menus!$E$5,$F152=Menus!$E$6,$F152=Menus!$E$7,$F152=Menus!$E$8),OK,NOT_OK),IF(OR(INDEX($J$40:$J$99,MATCH($R152,$D$40:$D$99,0))=Menus!$D$5,INDEX($J$40:$J$99,MATCH($R152,$D$40:$D$99,0))=Menus!$D$6),IF(OR($F152=Menus!$E$9,$F152=Menus!$E$10,$F152=Menus!$E$11),OK,NOT_OK),IF(INDEX($J$40:$J$99,MATCH($R152,$D$40:$D$99,0))=Menus!$D$7,IF(OR($F152=Menus!$E$10,$F152=Menus!$E$11,$F152=Menus!$E$12),OK,NOT_OK),IF(INDEX($J$40:$J$99,MATCH($R152,$D$40:$D$99,0))=Menus!$D$8,IF(OR($F152=Menus!$E$13,$F152=Menus!$E$14),OK,NOT_OK),IF(INDEX($J$40:$J$99,MATCH($R152,$D$40:$D$99,0))=Menus!$D$9,NOT_OK,"")))))))&amp;IF(AND($H152="",$F152&lt;&gt;Menus!$C$2,$J152&lt;&gt;Menus!$D$2),NeedName,IF(AND($F152&lt;&gt;Menus!$E$2,OR($J152=Menus!$F$4,$J152=Menus!$F$5),V152&lt;&gt;"Pof2nd_NotOK",V152&lt;&gt;"Oof3rd_NotOK"),Continue,IF(AND($F152&lt;&gt;Menus!$E$2,$J152=Menus!$F$3),Final,"")))))))</f>
        <v>Please select a Second Level Principal Entity #, as applicable.</v>
      </c>
      <c r="P152" s="118" t="str">
        <f t="shared" si="9"/>
        <v/>
      </c>
      <c r="R152" s="117" t="str">
        <f t="shared" si="10"/>
        <v/>
      </c>
      <c r="S152" s="122"/>
      <c r="T152" s="117">
        <f t="shared" si="11"/>
        <v>0</v>
      </c>
      <c r="V152" s="84" t="str">
        <f>IF(OR($F152=Menus!$E$2,$F152=Menus!$E$3,$F152=Menus!$E$4,$F152=Menus!$E$5,$F152=Menus!$E$6,$F152=Menus!$E$7,$F152=Menus!$E$8,$F152=Menus!$E$9,$F152=Menus!$E$10,$F152=Menus!$E$11,$F152=Menus!$E$12,$F152=Menus!$E$13,$F152=Menus!$E$14)=FALSE,"Pof2nd_NotOK",IF(OR(AND($J152&lt;&gt;Menus!$F$2,$J152&lt;&gt;Menus!$F$3,$J152&lt;&gt;Menus!$F$4,$J152&lt;&gt;Menus!$F$5),AND(OR($F152=Menus!$E$10,$F85=Menus!$E$11,$F85=Menus!$E$12,$F85=Menus!$E$13,$F85=Menus!$E$14),AND($J152&lt;&gt;Menus!$F$2,$J152&lt;&gt;Menus!$F$3))),"Oof3rd_NotOK",""))</f>
        <v/>
      </c>
    </row>
    <row r="153" spans="2:22" ht="20.100000000000001" customHeight="1" x14ac:dyDescent="0.25">
      <c r="B153" s="153" t="s">
        <v>12</v>
      </c>
      <c r="C153" s="151"/>
      <c r="D153" s="152" t="str">
        <f>IF($B153=Menus!$L$2,"",IF(LEFT($B153,3)="N/A","N/A",IF(RIGHT(LEFT($B153,2),1)=".",IF(RIGHT(LEFT($B153,4),1)=".",LEFT($B153,4),LEFT($B153,5)),IF(RIGHT(LEFT($B153,5),1)=".",LEFT($B153,5),LEFT($B153,6)))&amp;"("&amp;TEXT(IF($B153=Menus!$L$2,0,COUNTIF($B$107:$B153,$B153)),"#")&amp;")"))</f>
        <v/>
      </c>
      <c r="E153" s="75"/>
      <c r="F153" s="30" t="s">
        <v>2</v>
      </c>
      <c r="G153" s="74"/>
      <c r="H153" s="9"/>
      <c r="I153" s="73"/>
      <c r="J153" s="9" t="s">
        <v>2</v>
      </c>
      <c r="L153" s="137"/>
      <c r="M153" s="42" t="str">
        <f>IF($P$7="No","",IF(OR($J153=Menus!$D$3,$J153=Menus!$D$4,$J153=Menus!$D$5,$J153=Menus!$D$8),IF($P153=1,"ü","¤"),IF(OR($J153=Menus!$D$6,$J153=Menus!$D$7,$J153=Menus!$D$9),"û","")))</f>
        <v/>
      </c>
      <c r="N153" s="102" t="str">
        <f>IF(OR($F153=Menus!$E$2,$F153=Menus!$E$3,$F153=Menus!$E$4,$F153=Menus!$E$5,$F153=Menus!$E$6,$F153=Menus!$E$7,$F153=Menus!$E$8,$F153=Menus!$E$9,$F153=Menus!$E$10,$F153=Menus!$E$11,$F153=Menus!$E$12,$F153=Menus!$E$13,$F153=Menus!$E$14)=FALSE,Pof2nd_NotOK,IF($B153="N/A - Natural Person",NotNeeded,IF(OR(AND($J153&lt;&gt;Menus!$F$2,$J153&lt;&gt;Menus!$F$3,$J153&lt;&gt;Menus!$F$4,$J153&lt;&gt;Menus!$F$5),AND(OR($F153=Menus!$E$10,$F86=Menus!$E$11,$F86=Menus!$E$12,$F86=Menus!$E$13,$F86=Menus!$E$14),AND($J153&lt;&gt;Menus!$F$2,$J153&lt;&gt;Menus!$F$3))),Oof3rd_NotOK,IF(OR($B153=Menus!$L$2,ISERROR(INDEX($J$40:$J$99,MATCH($R153,$D$40:$D$99,0))))=TRUE,Select2PrincipalNo,IF($F153=Menus!$E$2,SelectaPrincipal,IF(INDEX($J$40:$J$99,MATCH($R153,$D$40:$D$99,0))=Menus!$D$3,IF(OR($F153=Menus!$E$3,$F153=Menus!$E$4),OK,NOT_OK),IF(INDEX($J$40:$J$99,MATCH($R153,$D$40:$D$99,0))=Menus!$D$4,IF(OR($F153=Menus!$E$5,$F153=Menus!$E$6,$F153=Menus!$E$7,$F153=Menus!$E$8),OK,NOT_OK),IF(OR(INDEX($J$40:$J$99,MATCH($R153,$D$40:$D$99,0))=Menus!$D$5,INDEX($J$40:$J$99,MATCH($R153,$D$40:$D$99,0))=Menus!$D$6),IF(OR($F153=Menus!$E$9,$F153=Menus!$E$10,$F153=Menus!$E$11),OK,NOT_OK),IF(INDEX($J$40:$J$99,MATCH($R153,$D$40:$D$99,0))=Menus!$D$7,IF(OR($F153=Menus!$E$10,$F153=Menus!$E$11,$F153=Menus!$E$12),OK,NOT_OK),IF(INDEX($J$40:$J$99,MATCH($R153,$D$40:$D$99,0))=Menus!$D$8,IF(OR($F153=Menus!$E$13,$F153=Menus!$E$14),OK,NOT_OK),IF(INDEX($J$40:$J$99,MATCH($R153,$D$40:$D$99,0))=Menus!$D$9,NOT_OK,"")))))))&amp;IF(AND($H153="",$F153&lt;&gt;Menus!$C$2,$J153&lt;&gt;Menus!$D$2),NeedName,IF(AND($F153&lt;&gt;Menus!$E$2,OR($J153=Menus!$F$4,$J153=Menus!$F$5),V153&lt;&gt;"Pof2nd_NotOK",V153&lt;&gt;"Oof3rd_NotOK"),Continue,IF(AND($F153&lt;&gt;Menus!$E$2,$J153=Menus!$F$3),Final,"")))))))</f>
        <v>Please select a Second Level Principal Entity #, as applicable.</v>
      </c>
      <c r="P153" s="118" t="str">
        <f t="shared" si="9"/>
        <v/>
      </c>
      <c r="R153" s="117" t="str">
        <f t="shared" si="10"/>
        <v/>
      </c>
      <c r="S153" s="122"/>
      <c r="T153" s="117">
        <f t="shared" si="11"/>
        <v>0</v>
      </c>
      <c r="V153" s="84" t="str">
        <f>IF(OR($F153=Menus!$E$2,$F153=Menus!$E$3,$F153=Menus!$E$4,$F153=Menus!$E$5,$F153=Menus!$E$6,$F153=Menus!$E$7,$F153=Menus!$E$8,$F153=Menus!$E$9,$F153=Menus!$E$10,$F153=Menus!$E$11,$F153=Menus!$E$12,$F153=Menus!$E$13,$F153=Menus!$E$14)=FALSE,"Pof2nd_NotOK",IF(OR(AND($J153&lt;&gt;Menus!$F$2,$J153&lt;&gt;Menus!$F$3,$J153&lt;&gt;Menus!$F$4,$J153&lt;&gt;Menus!$F$5),AND(OR($F153=Menus!$E$10,$F86=Menus!$E$11,$F86=Menus!$E$12,$F86=Menus!$E$13,$F86=Menus!$E$14),AND($J153&lt;&gt;Menus!$F$2,$J153&lt;&gt;Menus!$F$3))),"Oof3rd_NotOK",""))</f>
        <v/>
      </c>
    </row>
    <row r="154" spans="2:22" ht="20.100000000000001" customHeight="1" x14ac:dyDescent="0.25">
      <c r="B154" s="153" t="s">
        <v>12</v>
      </c>
      <c r="C154" s="151"/>
      <c r="D154" s="152" t="str">
        <f>IF($B154=Menus!$L$2,"",IF(LEFT($B154,3)="N/A","N/A",IF(RIGHT(LEFT($B154,2),1)=".",IF(RIGHT(LEFT($B154,4),1)=".",LEFT($B154,4),LEFT($B154,5)),IF(RIGHT(LEFT($B154,5),1)=".",LEFT($B154,5),LEFT($B154,6)))&amp;"("&amp;TEXT(IF($B154=Menus!$L$2,0,COUNTIF($B$107:$B154,$B154)),"#")&amp;")"))</f>
        <v/>
      </c>
      <c r="E154" s="75"/>
      <c r="F154" s="30" t="s">
        <v>2</v>
      </c>
      <c r="G154" s="74"/>
      <c r="H154" s="9"/>
      <c r="I154" s="73"/>
      <c r="J154" s="9" t="s">
        <v>2</v>
      </c>
      <c r="L154" s="137"/>
      <c r="M154" s="42" t="str">
        <f>IF($P$7="No","",IF(OR($J154=Menus!$D$3,$J154=Menus!$D$4,$J154=Menus!$D$5,$J154=Menus!$D$8),IF($P154=1,"ü","¤"),IF(OR($J154=Menus!$D$6,$J154=Menus!$D$7,$J154=Menus!$D$9),"û","")))</f>
        <v/>
      </c>
      <c r="N154" s="102" t="str">
        <f>IF(OR($F154=Menus!$E$2,$F154=Menus!$E$3,$F154=Menus!$E$4,$F154=Menus!$E$5,$F154=Menus!$E$6,$F154=Menus!$E$7,$F154=Menus!$E$8,$F154=Menus!$E$9,$F154=Menus!$E$10,$F154=Menus!$E$11,$F154=Menus!$E$12,$F154=Menus!$E$13,$F154=Menus!$E$14)=FALSE,Pof2nd_NotOK,IF($B154="N/A - Natural Person",NotNeeded,IF(OR(AND($J154&lt;&gt;Menus!$F$2,$J154&lt;&gt;Menus!$F$3,$J154&lt;&gt;Menus!$F$4,$J154&lt;&gt;Menus!$F$5),AND(OR($F154=Menus!$E$10,$F87=Menus!$E$11,$F87=Menus!$E$12,$F87=Menus!$E$13,$F87=Menus!$E$14),AND($J154&lt;&gt;Menus!$F$2,$J154&lt;&gt;Menus!$F$3))),Oof3rd_NotOK,IF(OR($B154=Menus!$L$2,ISERROR(INDEX($J$40:$J$99,MATCH($R154,$D$40:$D$99,0))))=TRUE,Select2PrincipalNo,IF($F154=Menus!$E$2,SelectaPrincipal,IF(INDEX($J$40:$J$99,MATCH($R154,$D$40:$D$99,0))=Menus!$D$3,IF(OR($F154=Menus!$E$3,$F154=Menus!$E$4),OK,NOT_OK),IF(INDEX($J$40:$J$99,MATCH($R154,$D$40:$D$99,0))=Menus!$D$4,IF(OR($F154=Menus!$E$5,$F154=Menus!$E$6,$F154=Menus!$E$7,$F154=Menus!$E$8),OK,NOT_OK),IF(OR(INDEX($J$40:$J$99,MATCH($R154,$D$40:$D$99,0))=Menus!$D$5,INDEX($J$40:$J$99,MATCH($R154,$D$40:$D$99,0))=Menus!$D$6),IF(OR($F154=Menus!$E$9,$F154=Menus!$E$10,$F154=Menus!$E$11),OK,NOT_OK),IF(INDEX($J$40:$J$99,MATCH($R154,$D$40:$D$99,0))=Menus!$D$7,IF(OR($F154=Menus!$E$10,$F154=Menus!$E$11,$F154=Menus!$E$12),OK,NOT_OK),IF(INDEX($J$40:$J$99,MATCH($R154,$D$40:$D$99,0))=Menus!$D$8,IF(OR($F154=Menus!$E$13,$F154=Menus!$E$14),OK,NOT_OK),IF(INDEX($J$40:$J$99,MATCH($R154,$D$40:$D$99,0))=Menus!$D$9,NOT_OK,"")))))))&amp;IF(AND($H154="",$F154&lt;&gt;Menus!$C$2,$J154&lt;&gt;Menus!$D$2),NeedName,IF(AND($F154&lt;&gt;Menus!$E$2,OR($J154=Menus!$F$4,$J154=Menus!$F$5),V154&lt;&gt;"Pof2nd_NotOK",V154&lt;&gt;"Oof3rd_NotOK"),Continue,IF(AND($F154&lt;&gt;Menus!$E$2,$J154=Menus!$F$3),Final,"")))))))</f>
        <v>Please select a Second Level Principal Entity #, as applicable.</v>
      </c>
      <c r="P154" s="118" t="str">
        <f t="shared" si="9"/>
        <v/>
      </c>
      <c r="R154" s="117" t="str">
        <f t="shared" si="10"/>
        <v/>
      </c>
      <c r="S154" s="122"/>
      <c r="T154" s="117">
        <f t="shared" si="11"/>
        <v>0</v>
      </c>
      <c r="V154" s="84" t="str">
        <f>IF(OR($F154=Menus!$E$2,$F154=Menus!$E$3,$F154=Menus!$E$4,$F154=Menus!$E$5,$F154=Menus!$E$6,$F154=Menus!$E$7,$F154=Menus!$E$8,$F154=Menus!$E$9,$F154=Menus!$E$10,$F154=Menus!$E$11,$F154=Menus!$E$12,$F154=Menus!$E$13,$F154=Menus!$E$14)=FALSE,"Pof2nd_NotOK",IF(OR(AND($J154&lt;&gt;Menus!$F$2,$J154&lt;&gt;Menus!$F$3,$J154&lt;&gt;Menus!$F$4,$J154&lt;&gt;Menus!$F$5),AND(OR($F154=Menus!$E$10,$F87=Menus!$E$11,$F87=Menus!$E$12,$F87=Menus!$E$13,$F87=Menus!$E$14),AND($J154&lt;&gt;Menus!$F$2,$J154&lt;&gt;Menus!$F$3))),"Oof3rd_NotOK",""))</f>
        <v/>
      </c>
    </row>
    <row r="155" spans="2:22" ht="20.100000000000001" customHeight="1" x14ac:dyDescent="0.25">
      <c r="B155" s="153" t="s">
        <v>12</v>
      </c>
      <c r="C155" s="151"/>
      <c r="D155" s="152" t="str">
        <f>IF($B155=Menus!$L$2,"",IF(LEFT($B155,3)="N/A","N/A",IF(RIGHT(LEFT($B155,2),1)=".",IF(RIGHT(LEFT($B155,4),1)=".",LEFT($B155,4),LEFT($B155,5)),IF(RIGHT(LEFT($B155,5),1)=".",LEFT($B155,5),LEFT($B155,6)))&amp;"("&amp;TEXT(IF($B155=Menus!$L$2,0,COUNTIF($B$107:$B155,$B155)),"#")&amp;")"))</f>
        <v/>
      </c>
      <c r="E155" s="75"/>
      <c r="F155" s="30" t="s">
        <v>2</v>
      </c>
      <c r="G155" s="74"/>
      <c r="H155" s="9"/>
      <c r="I155" s="73"/>
      <c r="J155" s="9" t="s">
        <v>2</v>
      </c>
      <c r="L155" s="137"/>
      <c r="M155" s="42" t="str">
        <f>IF($P$7="No","",IF(OR($J155=Menus!$D$3,$J155=Menus!$D$4,$J155=Menus!$D$5,$J155=Menus!$D$8),IF($P155=1,"ü","¤"),IF(OR($J155=Menus!$D$6,$J155=Menus!$D$7,$J155=Menus!$D$9),"û","")))</f>
        <v/>
      </c>
      <c r="N155" s="102" t="str">
        <f>IF(OR($F155=Menus!$E$2,$F155=Menus!$E$3,$F155=Menus!$E$4,$F155=Menus!$E$5,$F155=Menus!$E$6,$F155=Menus!$E$7,$F155=Menus!$E$8,$F155=Menus!$E$9,$F155=Menus!$E$10,$F155=Menus!$E$11,$F155=Menus!$E$12,$F155=Menus!$E$13,$F155=Menus!$E$14)=FALSE,Pof2nd_NotOK,IF($B155="N/A - Natural Person",NotNeeded,IF(OR(AND($J155&lt;&gt;Menus!$F$2,$J155&lt;&gt;Menus!$F$3,$J155&lt;&gt;Menus!$F$4,$J155&lt;&gt;Menus!$F$5),AND(OR($F155=Menus!$E$10,$F88=Menus!$E$11,$F88=Menus!$E$12,$F88=Menus!$E$13,$F88=Menus!$E$14),AND($J155&lt;&gt;Menus!$F$2,$J155&lt;&gt;Menus!$F$3))),Oof3rd_NotOK,IF(OR($B155=Menus!$L$2,ISERROR(INDEX($J$40:$J$99,MATCH($R155,$D$40:$D$99,0))))=TRUE,Select2PrincipalNo,IF($F155=Menus!$E$2,SelectaPrincipal,IF(INDEX($J$40:$J$99,MATCH($R155,$D$40:$D$99,0))=Menus!$D$3,IF(OR($F155=Menus!$E$3,$F155=Menus!$E$4),OK,NOT_OK),IF(INDEX($J$40:$J$99,MATCH($R155,$D$40:$D$99,0))=Menus!$D$4,IF(OR($F155=Menus!$E$5,$F155=Menus!$E$6,$F155=Menus!$E$7,$F155=Menus!$E$8),OK,NOT_OK),IF(OR(INDEX($J$40:$J$99,MATCH($R155,$D$40:$D$99,0))=Menus!$D$5,INDEX($J$40:$J$99,MATCH($R155,$D$40:$D$99,0))=Menus!$D$6),IF(OR($F155=Menus!$E$9,$F155=Menus!$E$10,$F155=Menus!$E$11),OK,NOT_OK),IF(INDEX($J$40:$J$99,MATCH($R155,$D$40:$D$99,0))=Menus!$D$7,IF(OR($F155=Menus!$E$10,$F155=Menus!$E$11,$F155=Menus!$E$12),OK,NOT_OK),IF(INDEX($J$40:$J$99,MATCH($R155,$D$40:$D$99,0))=Menus!$D$8,IF(OR($F155=Menus!$E$13,$F155=Menus!$E$14),OK,NOT_OK),IF(INDEX($J$40:$J$99,MATCH($R155,$D$40:$D$99,0))=Menus!$D$9,NOT_OK,"")))))))&amp;IF(AND($H155="",$F155&lt;&gt;Menus!$C$2,$J155&lt;&gt;Menus!$D$2),NeedName,IF(AND($F155&lt;&gt;Menus!$E$2,OR($J155=Menus!$F$4,$J155=Menus!$F$5),V155&lt;&gt;"Pof2nd_NotOK",V155&lt;&gt;"Oof3rd_NotOK"),Continue,IF(AND($F155&lt;&gt;Menus!$E$2,$J155=Menus!$F$3),Final,"")))))))</f>
        <v>Please select a Second Level Principal Entity #, as applicable.</v>
      </c>
      <c r="P155" s="118" t="str">
        <f t="shared" si="9"/>
        <v/>
      </c>
      <c r="R155" s="117" t="str">
        <f t="shared" si="10"/>
        <v/>
      </c>
      <c r="S155" s="122"/>
      <c r="T155" s="117">
        <f t="shared" si="11"/>
        <v>0</v>
      </c>
      <c r="V155" s="84" t="str">
        <f>IF(OR($F155=Menus!$E$2,$F155=Menus!$E$3,$F155=Menus!$E$4,$F155=Menus!$E$5,$F155=Menus!$E$6,$F155=Menus!$E$7,$F155=Menus!$E$8,$F155=Menus!$E$9,$F155=Menus!$E$10,$F155=Menus!$E$11,$F155=Menus!$E$12,$F155=Menus!$E$13,$F155=Menus!$E$14)=FALSE,"Pof2nd_NotOK",IF(OR(AND($J155&lt;&gt;Menus!$F$2,$J155&lt;&gt;Menus!$F$3,$J155&lt;&gt;Menus!$F$4,$J155&lt;&gt;Menus!$F$5),AND(OR($F155=Menus!$E$10,$F88=Menus!$E$11,$F88=Menus!$E$12,$F88=Menus!$E$13,$F88=Menus!$E$14),AND($J155&lt;&gt;Menus!$F$2,$J155&lt;&gt;Menus!$F$3))),"Oof3rd_NotOK",""))</f>
        <v/>
      </c>
    </row>
    <row r="156" spans="2:22" ht="20.100000000000001" customHeight="1" x14ac:dyDescent="0.25">
      <c r="B156" s="153" t="s">
        <v>12</v>
      </c>
      <c r="C156" s="151"/>
      <c r="D156" s="152" t="str">
        <f>IF($B156=Menus!$L$2,"",IF(LEFT($B156,3)="N/A","N/A",IF(RIGHT(LEFT($B156,2),1)=".",IF(RIGHT(LEFT($B156,4),1)=".",LEFT($B156,4),LEFT($B156,5)),IF(RIGHT(LEFT($B156,5),1)=".",LEFT($B156,5),LEFT($B156,6)))&amp;"("&amp;TEXT(IF($B156=Menus!$L$2,0,COUNTIF($B$107:$B156,$B156)),"#")&amp;")"))</f>
        <v/>
      </c>
      <c r="E156" s="75"/>
      <c r="F156" s="30" t="s">
        <v>2</v>
      </c>
      <c r="G156" s="74"/>
      <c r="H156" s="9"/>
      <c r="I156" s="73"/>
      <c r="J156" s="9" t="s">
        <v>2</v>
      </c>
      <c r="L156" s="137"/>
      <c r="M156" s="42" t="str">
        <f>IF($P$7="No","",IF(OR($J156=Menus!$D$3,$J156=Menus!$D$4,$J156=Menus!$D$5,$J156=Menus!$D$8),IF($P156=1,"ü","¤"),IF(OR($J156=Menus!$D$6,$J156=Menus!$D$7,$J156=Menus!$D$9),"û","")))</f>
        <v/>
      </c>
      <c r="N156" s="102" t="str">
        <f>IF(OR($F156=Menus!$E$2,$F156=Menus!$E$3,$F156=Menus!$E$4,$F156=Menus!$E$5,$F156=Menus!$E$6,$F156=Menus!$E$7,$F156=Menus!$E$8,$F156=Menus!$E$9,$F156=Menus!$E$10,$F156=Menus!$E$11,$F156=Menus!$E$12,$F156=Menus!$E$13,$F156=Menus!$E$14)=FALSE,Pof2nd_NotOK,IF($B156="N/A - Natural Person",NotNeeded,IF(OR(AND($J156&lt;&gt;Menus!$F$2,$J156&lt;&gt;Menus!$F$3,$J156&lt;&gt;Menus!$F$4,$J156&lt;&gt;Menus!$F$5),AND(OR($F156=Menus!$E$10,$F89=Menus!$E$11,$F89=Menus!$E$12,$F89=Menus!$E$13,$F89=Menus!$E$14),AND($J156&lt;&gt;Menus!$F$2,$J156&lt;&gt;Menus!$F$3))),Oof3rd_NotOK,IF(OR($B156=Menus!$L$2,ISERROR(INDEX($J$40:$J$99,MATCH($R156,$D$40:$D$99,0))))=TRUE,Select2PrincipalNo,IF($F156=Menus!$E$2,SelectaPrincipal,IF(INDEX($J$40:$J$99,MATCH($R156,$D$40:$D$99,0))=Menus!$D$3,IF(OR($F156=Menus!$E$3,$F156=Menus!$E$4),OK,NOT_OK),IF(INDEX($J$40:$J$99,MATCH($R156,$D$40:$D$99,0))=Menus!$D$4,IF(OR($F156=Menus!$E$5,$F156=Menus!$E$6,$F156=Menus!$E$7,$F156=Menus!$E$8),OK,NOT_OK),IF(OR(INDEX($J$40:$J$99,MATCH($R156,$D$40:$D$99,0))=Menus!$D$5,INDEX($J$40:$J$99,MATCH($R156,$D$40:$D$99,0))=Menus!$D$6),IF(OR($F156=Menus!$E$9,$F156=Menus!$E$10,$F156=Menus!$E$11),OK,NOT_OK),IF(INDEX($J$40:$J$99,MATCH($R156,$D$40:$D$99,0))=Menus!$D$7,IF(OR($F156=Menus!$E$10,$F156=Menus!$E$11,$F156=Menus!$E$12),OK,NOT_OK),IF(INDEX($J$40:$J$99,MATCH($R156,$D$40:$D$99,0))=Menus!$D$8,IF(OR($F156=Menus!$E$13,$F156=Menus!$E$14),OK,NOT_OK),IF(INDEX($J$40:$J$99,MATCH($R156,$D$40:$D$99,0))=Menus!$D$9,NOT_OK,"")))))))&amp;IF(AND($H156="",$F156&lt;&gt;Menus!$C$2,$J156&lt;&gt;Menus!$D$2),NeedName,IF(AND($F156&lt;&gt;Menus!$E$2,OR($J156=Menus!$F$4,$J156=Menus!$F$5),V156&lt;&gt;"Pof2nd_NotOK",V156&lt;&gt;"Oof3rd_NotOK"),Continue,IF(AND($F156&lt;&gt;Menus!$E$2,$J156=Menus!$F$3),Final,"")))))))</f>
        <v>Please select a Second Level Principal Entity #, as applicable.</v>
      </c>
      <c r="P156" s="118" t="str">
        <f t="shared" si="9"/>
        <v/>
      </c>
      <c r="R156" s="117" t="str">
        <f t="shared" ref="R156:R165" si="12">IF(ISERR(_xlfn.NUMBERVALUE(LEFT(B156,2)))=TRUE,"",_xlfn.NUMBERVALUE(LEFT(B156,2))&amp;".")&amp;IF(ISERR(_xlfn.NUMBERVALUE(LEFT(B156,2)))=TRUE,"",IF(_xlfn.NUMBERVALUE(LEFT(B156,2))&lt;10,IF(RIGHT(LEFT(B156,4),1)=".",RIGHT(LEFT(B156,3),1),RIGHT(LEFT(B156,4),1)),IF(RIGHT(LEFT(B156,5),1)=".",RIGHT(LEFT(B156,4),1),RIGHT(LEFT(B156,5),2)))&amp;".")</f>
        <v/>
      </c>
      <c r="S156" s="122"/>
      <c r="T156" s="117">
        <f t="shared" si="11"/>
        <v>0</v>
      </c>
      <c r="V156" s="84" t="str">
        <f>IF(OR($F156=Menus!$E$2,$F156=Menus!$E$3,$F156=Menus!$E$4,$F156=Menus!$E$5,$F156=Menus!$E$6,$F156=Menus!$E$7,$F156=Menus!$E$8,$F156=Menus!$E$9,$F156=Menus!$E$10,$F156=Menus!$E$11,$F156=Menus!$E$12,$F156=Menus!$E$13,$F156=Menus!$E$14)=FALSE,"Pof2nd_NotOK",IF(OR(AND($J156&lt;&gt;Menus!$F$2,$J156&lt;&gt;Menus!$F$3,$J156&lt;&gt;Menus!$F$4,$J156&lt;&gt;Menus!$F$5),AND(OR($F156=Menus!$E$10,$F89=Menus!$E$11,$F89=Menus!$E$12,$F89=Menus!$E$13,$F89=Menus!$E$14),AND($J156&lt;&gt;Menus!$F$2,$J156&lt;&gt;Menus!$F$3))),"Oof3rd_NotOK",""))</f>
        <v/>
      </c>
    </row>
    <row r="157" spans="2:22" ht="20.100000000000001" customHeight="1" x14ac:dyDescent="0.25">
      <c r="B157" s="153" t="s">
        <v>12</v>
      </c>
      <c r="C157" s="151"/>
      <c r="D157" s="152" t="str">
        <f>IF($B157=Menus!$L$2,"",IF(LEFT($B157,3)="N/A","N/A",IF(RIGHT(LEFT($B157,2),1)=".",IF(RIGHT(LEFT($B157,4),1)=".",LEFT($B157,4),LEFT($B157,5)),IF(RIGHT(LEFT($B157,5),1)=".",LEFT($B157,5),LEFT($B157,6)))&amp;"("&amp;TEXT(IF($B157=Menus!$L$2,0,COUNTIF($B$107:$B157,$B157)),"#")&amp;")"))</f>
        <v/>
      </c>
      <c r="E157" s="75"/>
      <c r="F157" s="30" t="s">
        <v>2</v>
      </c>
      <c r="G157" s="74"/>
      <c r="H157" s="9"/>
      <c r="I157" s="73"/>
      <c r="J157" s="9" t="s">
        <v>2</v>
      </c>
      <c r="L157" s="137"/>
      <c r="M157" s="42" t="str">
        <f>IF($P$7="No","",IF(OR($J157=Menus!$D$3,$J157=Menus!$D$4,$J157=Menus!$D$5,$J157=Menus!$D$8),IF($P157=1,"ü","¤"),IF(OR($J157=Menus!$D$6,$J157=Menus!$D$7,$J157=Menus!$D$9),"û","")))</f>
        <v/>
      </c>
      <c r="N157" s="102" t="str">
        <f>IF(OR($F157=Menus!$E$2,$F157=Menus!$E$3,$F157=Menus!$E$4,$F157=Menus!$E$5,$F157=Menus!$E$6,$F157=Menus!$E$7,$F157=Menus!$E$8,$F157=Menus!$E$9,$F157=Menus!$E$10,$F157=Menus!$E$11,$F157=Menus!$E$12,$F157=Menus!$E$13,$F157=Menus!$E$14)=FALSE,Pof2nd_NotOK,IF($B157="N/A - Natural Person",NotNeeded,IF(OR(AND($J157&lt;&gt;Menus!$F$2,$J157&lt;&gt;Menus!$F$3,$J157&lt;&gt;Menus!$F$4,$J157&lt;&gt;Menus!$F$5),AND(OR($F157=Menus!$E$10,$F90=Menus!$E$11,$F90=Menus!$E$12,$F90=Menus!$E$13,$F90=Menus!$E$14),AND($J157&lt;&gt;Menus!$F$2,$J157&lt;&gt;Menus!$F$3))),Oof3rd_NotOK,IF(OR($B157=Menus!$L$2,ISERROR(INDEX($J$40:$J$99,MATCH($R157,$D$40:$D$99,0))))=TRUE,Select2PrincipalNo,IF($F157=Menus!$E$2,SelectaPrincipal,IF(INDEX($J$40:$J$99,MATCH($R157,$D$40:$D$99,0))=Menus!$D$3,IF(OR($F157=Menus!$E$3,$F157=Menus!$E$4),OK,NOT_OK),IF(INDEX($J$40:$J$99,MATCH($R157,$D$40:$D$99,0))=Menus!$D$4,IF(OR($F157=Menus!$E$5,$F157=Menus!$E$6,$F157=Menus!$E$7,$F157=Menus!$E$8),OK,NOT_OK),IF(OR(INDEX($J$40:$J$99,MATCH($R157,$D$40:$D$99,0))=Menus!$D$5,INDEX($J$40:$J$99,MATCH($R157,$D$40:$D$99,0))=Menus!$D$6),IF(OR($F157=Menus!$E$9,$F157=Menus!$E$10,$F157=Menus!$E$11),OK,NOT_OK),IF(INDEX($J$40:$J$99,MATCH($R157,$D$40:$D$99,0))=Menus!$D$7,IF(OR($F157=Menus!$E$10,$F157=Menus!$E$11,$F157=Menus!$E$12),OK,NOT_OK),IF(INDEX($J$40:$J$99,MATCH($R157,$D$40:$D$99,0))=Menus!$D$8,IF(OR($F157=Menus!$E$13,$F157=Menus!$E$14),OK,NOT_OK),IF(INDEX($J$40:$J$99,MATCH($R157,$D$40:$D$99,0))=Menus!$D$9,NOT_OK,"")))))))&amp;IF(AND($H157="",$F157&lt;&gt;Menus!$C$2,$J157&lt;&gt;Menus!$D$2),NeedName,IF(AND($F157&lt;&gt;Menus!$E$2,OR($J157=Menus!$F$4,$J157=Menus!$F$5),V157&lt;&gt;"Pof2nd_NotOK",V157&lt;&gt;"Oof3rd_NotOK"),Continue,IF(AND($F157&lt;&gt;Menus!$E$2,$J157=Menus!$F$3),Final,"")))))))</f>
        <v>Please select a Second Level Principal Entity #, as applicable.</v>
      </c>
      <c r="P157" s="118" t="str">
        <f t="shared" si="9"/>
        <v/>
      </c>
      <c r="R157" s="117" t="str">
        <f t="shared" si="12"/>
        <v/>
      </c>
      <c r="S157" s="122"/>
      <c r="T157" s="117">
        <f t="shared" si="11"/>
        <v>0</v>
      </c>
      <c r="V157" s="84" t="str">
        <f>IF(OR($F157=Menus!$E$2,$F157=Menus!$E$3,$F157=Menus!$E$4,$F157=Menus!$E$5,$F157=Menus!$E$6,$F157=Menus!$E$7,$F157=Menus!$E$8,$F157=Menus!$E$9,$F157=Menus!$E$10,$F157=Menus!$E$11,$F157=Menus!$E$12,$F157=Menus!$E$13,$F157=Menus!$E$14)=FALSE,"Pof2nd_NotOK",IF(OR(AND($J157&lt;&gt;Menus!$F$2,$J157&lt;&gt;Menus!$F$3,$J157&lt;&gt;Menus!$F$4,$J157&lt;&gt;Menus!$F$5),AND(OR($F157=Menus!$E$10,$F90=Menus!$E$11,$F90=Menus!$E$12,$F90=Menus!$E$13,$F90=Menus!$E$14),AND($J157&lt;&gt;Menus!$F$2,$J157&lt;&gt;Menus!$F$3))),"Oof3rd_NotOK",""))</f>
        <v/>
      </c>
    </row>
    <row r="158" spans="2:22" ht="20.100000000000001" customHeight="1" x14ac:dyDescent="0.25">
      <c r="B158" s="153" t="s">
        <v>12</v>
      </c>
      <c r="C158" s="151"/>
      <c r="D158" s="152" t="str">
        <f>IF($B158=Menus!$L$2,"",IF(LEFT($B158,3)="N/A","N/A",IF(RIGHT(LEFT($B158,2),1)=".",IF(RIGHT(LEFT($B158,4),1)=".",LEFT($B158,4),LEFT($B158,5)),IF(RIGHT(LEFT($B158,5),1)=".",LEFT($B158,5),LEFT($B158,6)))&amp;"("&amp;TEXT(IF($B158=Menus!$L$2,0,COUNTIF($B$107:$B158,$B158)),"#")&amp;")"))</f>
        <v/>
      </c>
      <c r="E158" s="75"/>
      <c r="F158" s="30" t="s">
        <v>2</v>
      </c>
      <c r="G158" s="74"/>
      <c r="H158" s="9"/>
      <c r="I158" s="73"/>
      <c r="J158" s="9" t="s">
        <v>2</v>
      </c>
      <c r="L158" s="137"/>
      <c r="M158" s="42" t="str">
        <f>IF($P$7="No","",IF(OR($J158=Menus!$D$3,$J158=Menus!$D$4,$J158=Menus!$D$5,$J158=Menus!$D$8),IF($P158=1,"ü","¤"),IF(OR($J158=Menus!$D$6,$J158=Menus!$D$7,$J158=Menus!$D$9),"û","")))</f>
        <v/>
      </c>
      <c r="N158" s="102" t="str">
        <f>IF(OR($F158=Menus!$E$2,$F158=Menus!$E$3,$F158=Menus!$E$4,$F158=Menus!$E$5,$F158=Menus!$E$6,$F158=Menus!$E$7,$F158=Menus!$E$8,$F158=Menus!$E$9,$F158=Menus!$E$10,$F158=Menus!$E$11,$F158=Menus!$E$12,$F158=Menus!$E$13,$F158=Menus!$E$14)=FALSE,Pof2nd_NotOK,IF($B158="N/A - Natural Person",NotNeeded,IF(OR(AND($J158&lt;&gt;Menus!$F$2,$J158&lt;&gt;Menus!$F$3,$J158&lt;&gt;Menus!$F$4,$J158&lt;&gt;Menus!$F$5),AND(OR($F158=Menus!$E$10,$F91=Menus!$E$11,$F91=Menus!$E$12,$F91=Menus!$E$13,$F91=Menus!$E$14),AND($J158&lt;&gt;Menus!$F$2,$J158&lt;&gt;Menus!$F$3))),Oof3rd_NotOK,IF(OR($B158=Menus!$L$2,ISERROR(INDEX($J$40:$J$99,MATCH($R158,$D$40:$D$99,0))))=TRUE,Select2PrincipalNo,IF($F158=Menus!$E$2,SelectaPrincipal,IF(INDEX($J$40:$J$99,MATCH($R158,$D$40:$D$99,0))=Menus!$D$3,IF(OR($F158=Menus!$E$3,$F158=Menus!$E$4),OK,NOT_OK),IF(INDEX($J$40:$J$99,MATCH($R158,$D$40:$D$99,0))=Menus!$D$4,IF(OR($F158=Menus!$E$5,$F158=Menus!$E$6,$F158=Menus!$E$7,$F158=Menus!$E$8),OK,NOT_OK),IF(OR(INDEX($J$40:$J$99,MATCH($R158,$D$40:$D$99,0))=Menus!$D$5,INDEX($J$40:$J$99,MATCH($R158,$D$40:$D$99,0))=Menus!$D$6),IF(OR($F158=Menus!$E$9,$F158=Menus!$E$10,$F158=Menus!$E$11),OK,NOT_OK),IF(INDEX($J$40:$J$99,MATCH($R158,$D$40:$D$99,0))=Menus!$D$7,IF(OR($F158=Menus!$E$10,$F158=Menus!$E$11,$F158=Menus!$E$12),OK,NOT_OK),IF(INDEX($J$40:$J$99,MATCH($R158,$D$40:$D$99,0))=Menus!$D$8,IF(OR($F158=Menus!$E$13,$F158=Menus!$E$14),OK,NOT_OK),IF(INDEX($J$40:$J$99,MATCH($R158,$D$40:$D$99,0))=Menus!$D$9,NOT_OK,"")))))))&amp;IF(AND($H158="",$F158&lt;&gt;Menus!$C$2,$J158&lt;&gt;Menus!$D$2),NeedName,IF(AND($F158&lt;&gt;Menus!$E$2,OR($J158=Menus!$F$4,$J158=Menus!$F$5),V158&lt;&gt;"Pof2nd_NotOK",V158&lt;&gt;"Oof3rd_NotOK"),Continue,IF(AND($F158&lt;&gt;Menus!$E$2,$J158=Menus!$F$3),Final,"")))))))</f>
        <v>Please select a Second Level Principal Entity #, as applicable.</v>
      </c>
      <c r="P158" s="118" t="str">
        <f t="shared" si="9"/>
        <v/>
      </c>
      <c r="R158" s="117" t="str">
        <f t="shared" si="12"/>
        <v/>
      </c>
      <c r="S158" s="122"/>
      <c r="T158" s="117">
        <f t="shared" si="11"/>
        <v>0</v>
      </c>
      <c r="V158" s="84" t="str">
        <f>IF(OR($F158=Menus!$E$2,$F158=Menus!$E$3,$F158=Menus!$E$4,$F158=Menus!$E$5,$F158=Menus!$E$6,$F158=Menus!$E$7,$F158=Menus!$E$8,$F158=Menus!$E$9,$F158=Menus!$E$10,$F158=Menus!$E$11,$F158=Menus!$E$12,$F158=Menus!$E$13,$F158=Menus!$E$14)=FALSE,"Pof2nd_NotOK",IF(OR(AND($J158&lt;&gt;Menus!$F$2,$J158&lt;&gt;Menus!$F$3,$J158&lt;&gt;Menus!$F$4,$J158&lt;&gt;Menus!$F$5),AND(OR($F158=Menus!$E$10,$F91=Menus!$E$11,$F91=Menus!$E$12,$F91=Menus!$E$13,$F91=Menus!$E$14),AND($J158&lt;&gt;Menus!$F$2,$J158&lt;&gt;Menus!$F$3))),"Oof3rd_NotOK",""))</f>
        <v/>
      </c>
    </row>
    <row r="159" spans="2:22" ht="20.100000000000001" customHeight="1" x14ac:dyDescent="0.25">
      <c r="B159" s="153" t="s">
        <v>12</v>
      </c>
      <c r="C159" s="151"/>
      <c r="D159" s="152" t="str">
        <f>IF($B159=Menus!$L$2,"",IF(LEFT($B159,3)="N/A","N/A",IF(RIGHT(LEFT($B159,2),1)=".",IF(RIGHT(LEFT($B159,4),1)=".",LEFT($B159,4),LEFT($B159,5)),IF(RIGHT(LEFT($B159,5),1)=".",LEFT($B159,5),LEFT($B159,6)))&amp;"("&amp;TEXT(IF($B159=Menus!$L$2,0,COUNTIF($B$107:$B159,$B159)),"#")&amp;")"))</f>
        <v/>
      </c>
      <c r="E159" s="75"/>
      <c r="F159" s="30" t="s">
        <v>2</v>
      </c>
      <c r="G159" s="74"/>
      <c r="H159" s="9"/>
      <c r="I159" s="73"/>
      <c r="J159" s="9" t="s">
        <v>2</v>
      </c>
      <c r="L159" s="137"/>
      <c r="M159" s="42" t="str">
        <f>IF($P$7="No","",IF(OR($J159=Menus!$D$3,$J159=Menus!$D$4,$J159=Menus!$D$5,$J159=Menus!$D$8),IF($P159=1,"ü","¤"),IF(OR($J159=Menus!$D$6,$J159=Menus!$D$7,$J159=Menus!$D$9),"û","")))</f>
        <v/>
      </c>
      <c r="N159" s="102" t="str">
        <f>IF(OR($F159=Menus!$E$2,$F159=Menus!$E$3,$F159=Menus!$E$4,$F159=Menus!$E$5,$F159=Menus!$E$6,$F159=Menus!$E$7,$F159=Menus!$E$8,$F159=Menus!$E$9,$F159=Menus!$E$10,$F159=Menus!$E$11,$F159=Menus!$E$12,$F159=Menus!$E$13,$F159=Menus!$E$14)=FALSE,Pof2nd_NotOK,IF($B159="N/A - Natural Person",NotNeeded,IF(OR(AND($J159&lt;&gt;Menus!$F$2,$J159&lt;&gt;Menus!$F$3,$J159&lt;&gt;Menus!$F$4,$J159&lt;&gt;Menus!$F$5),AND(OR($F159=Menus!$E$10,$F92=Menus!$E$11,$F92=Menus!$E$12,$F92=Menus!$E$13,$F92=Menus!$E$14),AND($J159&lt;&gt;Menus!$F$2,$J159&lt;&gt;Menus!$F$3))),Oof3rd_NotOK,IF(OR($B159=Menus!$L$2,ISERROR(INDEX($J$40:$J$99,MATCH($R159,$D$40:$D$99,0))))=TRUE,Select2PrincipalNo,IF($F159=Menus!$E$2,SelectaPrincipal,IF(INDEX($J$40:$J$99,MATCH($R159,$D$40:$D$99,0))=Menus!$D$3,IF(OR($F159=Menus!$E$3,$F159=Menus!$E$4),OK,NOT_OK),IF(INDEX($J$40:$J$99,MATCH($R159,$D$40:$D$99,0))=Menus!$D$4,IF(OR($F159=Menus!$E$5,$F159=Menus!$E$6,$F159=Menus!$E$7,$F159=Menus!$E$8),OK,NOT_OK),IF(OR(INDEX($J$40:$J$99,MATCH($R159,$D$40:$D$99,0))=Menus!$D$5,INDEX($J$40:$J$99,MATCH($R159,$D$40:$D$99,0))=Menus!$D$6),IF(OR($F159=Menus!$E$9,$F159=Menus!$E$10,$F159=Menus!$E$11),OK,NOT_OK),IF(INDEX($J$40:$J$99,MATCH($R159,$D$40:$D$99,0))=Menus!$D$7,IF(OR($F159=Menus!$E$10,$F159=Menus!$E$11,$F159=Menus!$E$12),OK,NOT_OK),IF(INDEX($J$40:$J$99,MATCH($R159,$D$40:$D$99,0))=Menus!$D$8,IF(OR($F159=Menus!$E$13,$F159=Menus!$E$14),OK,NOT_OK),IF(INDEX($J$40:$J$99,MATCH($R159,$D$40:$D$99,0))=Menus!$D$9,NOT_OK,"")))))))&amp;IF(AND($H159="",$F159&lt;&gt;Menus!$C$2,$J159&lt;&gt;Menus!$D$2),NeedName,IF(AND($F159&lt;&gt;Menus!$E$2,OR($J159=Menus!$F$4,$J159=Menus!$F$5),V159&lt;&gt;"Pof2nd_NotOK",V159&lt;&gt;"Oof3rd_NotOK"),Continue,IF(AND($F159&lt;&gt;Menus!$E$2,$J159=Menus!$F$3),Final,"")))))))</f>
        <v>Please select a Second Level Principal Entity #, as applicable.</v>
      </c>
      <c r="P159" s="118" t="str">
        <f t="shared" si="9"/>
        <v/>
      </c>
      <c r="R159" s="117" t="str">
        <f t="shared" si="12"/>
        <v/>
      </c>
      <c r="S159" s="122"/>
      <c r="T159" s="117">
        <f t="shared" si="11"/>
        <v>0</v>
      </c>
      <c r="V159" s="84" t="str">
        <f>IF(OR($F159=Menus!$E$2,$F159=Menus!$E$3,$F159=Menus!$E$4,$F159=Menus!$E$5,$F159=Menus!$E$6,$F159=Menus!$E$7,$F159=Menus!$E$8,$F159=Menus!$E$9,$F159=Menus!$E$10,$F159=Menus!$E$11,$F159=Menus!$E$12,$F159=Menus!$E$13,$F159=Menus!$E$14)=FALSE,"Pof2nd_NotOK",IF(OR(AND($J159&lt;&gt;Menus!$F$2,$J159&lt;&gt;Menus!$F$3,$J159&lt;&gt;Menus!$F$4,$J159&lt;&gt;Menus!$F$5),AND(OR($F159=Menus!$E$10,$F92=Menus!$E$11,$F92=Menus!$E$12,$F92=Menus!$E$13,$F92=Menus!$E$14),AND($J159&lt;&gt;Menus!$F$2,$J159&lt;&gt;Menus!$F$3))),"Oof3rd_NotOK",""))</f>
        <v/>
      </c>
    </row>
    <row r="160" spans="2:22" ht="20.100000000000001" customHeight="1" x14ac:dyDescent="0.25">
      <c r="B160" s="153" t="s">
        <v>12</v>
      </c>
      <c r="C160" s="151"/>
      <c r="D160" s="152" t="str">
        <f>IF($B160=Menus!$L$2,"",IF(LEFT($B160,3)="N/A","N/A",IF(RIGHT(LEFT($B160,2),1)=".",IF(RIGHT(LEFT($B160,4),1)=".",LEFT($B160,4),LEFT($B160,5)),IF(RIGHT(LEFT($B160,5),1)=".",LEFT($B160,5),LEFT($B160,6)))&amp;"("&amp;TEXT(IF($B160=Menus!$L$2,0,COUNTIF($B$107:$B160,$B160)),"#")&amp;")"))</f>
        <v/>
      </c>
      <c r="E160" s="75"/>
      <c r="F160" s="30" t="s">
        <v>2</v>
      </c>
      <c r="G160" s="74"/>
      <c r="H160" s="9"/>
      <c r="I160" s="73"/>
      <c r="J160" s="9" t="s">
        <v>2</v>
      </c>
      <c r="L160" s="137"/>
      <c r="M160" s="42" t="str">
        <f>IF($P$7="No","",IF(OR($J160=Menus!$D$3,$J160=Menus!$D$4,$J160=Menus!$D$5,$J160=Menus!$D$8),IF($P160=1,"ü","¤"),IF(OR($J160=Menus!$D$6,$J160=Menus!$D$7,$J160=Menus!$D$9),"û","")))</f>
        <v/>
      </c>
      <c r="N160" s="102" t="str">
        <f>IF(OR($F160=Menus!$E$2,$F160=Menus!$E$3,$F160=Menus!$E$4,$F160=Menus!$E$5,$F160=Menus!$E$6,$F160=Menus!$E$7,$F160=Menus!$E$8,$F160=Menus!$E$9,$F160=Menus!$E$10,$F160=Menus!$E$11,$F160=Menus!$E$12,$F160=Menus!$E$13,$F160=Menus!$E$14)=FALSE,Pof2nd_NotOK,IF($B160="N/A - Natural Person",NotNeeded,IF(OR(AND($J160&lt;&gt;Menus!$F$2,$J160&lt;&gt;Menus!$F$3,$J160&lt;&gt;Menus!$F$4,$J160&lt;&gt;Menus!$F$5),AND(OR($F160=Menus!$E$10,$F93=Menus!$E$11,$F93=Menus!$E$12,$F93=Menus!$E$13,$F93=Menus!$E$14),AND($J160&lt;&gt;Menus!$F$2,$J160&lt;&gt;Menus!$F$3))),Oof3rd_NotOK,IF(OR($B160=Menus!$L$2,ISERROR(INDEX($J$40:$J$99,MATCH($R160,$D$40:$D$99,0))))=TRUE,Select2PrincipalNo,IF($F160=Menus!$E$2,SelectaPrincipal,IF(INDEX($J$40:$J$99,MATCH($R160,$D$40:$D$99,0))=Menus!$D$3,IF(OR($F160=Menus!$E$3,$F160=Menus!$E$4),OK,NOT_OK),IF(INDEX($J$40:$J$99,MATCH($R160,$D$40:$D$99,0))=Menus!$D$4,IF(OR($F160=Menus!$E$5,$F160=Menus!$E$6,$F160=Menus!$E$7,$F160=Menus!$E$8),OK,NOT_OK),IF(OR(INDEX($J$40:$J$99,MATCH($R160,$D$40:$D$99,0))=Menus!$D$5,INDEX($J$40:$J$99,MATCH($R160,$D$40:$D$99,0))=Menus!$D$6),IF(OR($F160=Menus!$E$9,$F160=Menus!$E$10,$F160=Menus!$E$11),OK,NOT_OK),IF(INDEX($J$40:$J$99,MATCH($R160,$D$40:$D$99,0))=Menus!$D$7,IF(OR($F160=Menus!$E$10,$F160=Menus!$E$11,$F160=Menus!$E$12),OK,NOT_OK),IF(INDEX($J$40:$J$99,MATCH($R160,$D$40:$D$99,0))=Menus!$D$8,IF(OR($F160=Menus!$E$13,$F160=Menus!$E$14),OK,NOT_OK),IF(INDEX($J$40:$J$99,MATCH($R160,$D$40:$D$99,0))=Menus!$D$9,NOT_OK,"")))))))&amp;IF(AND($H160="",$F160&lt;&gt;Menus!$C$2,$J160&lt;&gt;Menus!$D$2),NeedName,IF(AND($F160&lt;&gt;Menus!$E$2,OR($J160=Menus!$F$4,$J160=Menus!$F$5),V160&lt;&gt;"Pof2nd_NotOK",V160&lt;&gt;"Oof3rd_NotOK"),Continue,IF(AND($F160&lt;&gt;Menus!$E$2,$J160=Menus!$F$3),Final,"")))))))</f>
        <v>Please select a Second Level Principal Entity #, as applicable.</v>
      </c>
      <c r="P160" s="118" t="str">
        <f t="shared" si="9"/>
        <v/>
      </c>
      <c r="R160" s="117" t="str">
        <f t="shared" si="12"/>
        <v/>
      </c>
      <c r="S160" s="122"/>
      <c r="T160" s="117">
        <f t="shared" si="11"/>
        <v>0</v>
      </c>
      <c r="V160" s="84" t="str">
        <f>IF(OR($F160=Menus!$E$2,$F160=Menus!$E$3,$F160=Menus!$E$4,$F160=Menus!$E$5,$F160=Menus!$E$6,$F160=Menus!$E$7,$F160=Menus!$E$8,$F160=Menus!$E$9,$F160=Menus!$E$10,$F160=Menus!$E$11,$F160=Menus!$E$12,$F160=Menus!$E$13,$F160=Menus!$E$14)=FALSE,"Pof2nd_NotOK",IF(OR(AND($J160&lt;&gt;Menus!$F$2,$J160&lt;&gt;Menus!$F$3,$J160&lt;&gt;Menus!$F$4,$J160&lt;&gt;Menus!$F$5),AND(OR($F160=Menus!$E$10,$F93=Menus!$E$11,$F93=Menus!$E$12,$F93=Menus!$E$13,$F93=Menus!$E$14),AND($J160&lt;&gt;Menus!$F$2,$J160&lt;&gt;Menus!$F$3))),"Oof3rd_NotOK",""))</f>
        <v/>
      </c>
    </row>
    <row r="161" spans="1:22" ht="20.100000000000001" customHeight="1" x14ac:dyDescent="0.25">
      <c r="B161" s="153" t="s">
        <v>12</v>
      </c>
      <c r="C161" s="151"/>
      <c r="D161" s="152" t="str">
        <f>IF($B161=Menus!$L$2,"",IF(LEFT($B161,3)="N/A","N/A",IF(RIGHT(LEFT($B161,2),1)=".",IF(RIGHT(LEFT($B161,4),1)=".",LEFT($B161,4),LEFT($B161,5)),IF(RIGHT(LEFT($B161,5),1)=".",LEFT($B161,5),LEFT($B161,6)))&amp;"("&amp;TEXT(IF($B161=Menus!$L$2,0,COUNTIF($B$107:$B161,$B161)),"#")&amp;")"))</f>
        <v/>
      </c>
      <c r="E161" s="75"/>
      <c r="F161" s="30" t="s">
        <v>2</v>
      </c>
      <c r="G161" s="74"/>
      <c r="H161" s="9"/>
      <c r="I161" s="73"/>
      <c r="J161" s="9" t="s">
        <v>2</v>
      </c>
      <c r="L161" s="137"/>
      <c r="M161" s="42" t="str">
        <f>IF($P$7="No","",IF(OR($J161=Menus!$D$3,$J161=Menus!$D$4,$J161=Menus!$D$5,$J161=Menus!$D$8),IF($P161=1,"ü","¤"),IF(OR($J161=Menus!$D$6,$J161=Menus!$D$7,$J161=Menus!$D$9),"û","")))</f>
        <v/>
      </c>
      <c r="N161" s="102" t="str">
        <f>IF(OR($F161=Menus!$E$2,$F161=Menus!$E$3,$F161=Menus!$E$4,$F161=Menus!$E$5,$F161=Menus!$E$6,$F161=Menus!$E$7,$F161=Menus!$E$8,$F161=Menus!$E$9,$F161=Menus!$E$10,$F161=Menus!$E$11,$F161=Menus!$E$12,$F161=Menus!$E$13,$F161=Menus!$E$14)=FALSE,Pof2nd_NotOK,IF($B161="N/A - Natural Person",NotNeeded,IF(OR(AND($J161&lt;&gt;Menus!$F$2,$J161&lt;&gt;Menus!$F$3,$J161&lt;&gt;Menus!$F$4,$J161&lt;&gt;Menus!$F$5),AND(OR($F161=Menus!$E$10,$F94=Menus!$E$11,$F94=Menus!$E$12,$F94=Menus!$E$13,$F94=Menus!$E$14),AND($J161&lt;&gt;Menus!$F$2,$J161&lt;&gt;Menus!$F$3))),Oof3rd_NotOK,IF(OR($B161=Menus!$L$2,ISERROR(INDEX($J$40:$J$99,MATCH($R161,$D$40:$D$99,0))))=TRUE,Select2PrincipalNo,IF($F161=Menus!$E$2,SelectaPrincipal,IF(INDEX($J$40:$J$99,MATCH($R161,$D$40:$D$99,0))=Menus!$D$3,IF(OR($F161=Menus!$E$3,$F161=Menus!$E$4),OK,NOT_OK),IF(INDEX($J$40:$J$99,MATCH($R161,$D$40:$D$99,0))=Menus!$D$4,IF(OR($F161=Menus!$E$5,$F161=Menus!$E$6,$F161=Menus!$E$7,$F161=Menus!$E$8),OK,NOT_OK),IF(OR(INDEX($J$40:$J$99,MATCH($R161,$D$40:$D$99,0))=Menus!$D$5,INDEX($J$40:$J$99,MATCH($R161,$D$40:$D$99,0))=Menus!$D$6),IF(OR($F161=Menus!$E$9,$F161=Menus!$E$10,$F161=Menus!$E$11),OK,NOT_OK),IF(INDEX($J$40:$J$99,MATCH($R161,$D$40:$D$99,0))=Menus!$D$7,IF(OR($F161=Menus!$E$10,$F161=Menus!$E$11,$F161=Menus!$E$12),OK,NOT_OK),IF(INDEX($J$40:$J$99,MATCH($R161,$D$40:$D$99,0))=Menus!$D$8,IF(OR($F161=Menus!$E$13,$F161=Menus!$E$14),OK,NOT_OK),IF(INDEX($J$40:$J$99,MATCH($R161,$D$40:$D$99,0))=Menus!$D$9,NOT_OK,"")))))))&amp;IF(AND($H161="",$F161&lt;&gt;Menus!$C$2,$J161&lt;&gt;Menus!$D$2),NeedName,IF(AND($F161&lt;&gt;Menus!$E$2,OR($J161=Menus!$F$4,$J161=Menus!$F$5),V161&lt;&gt;"Pof2nd_NotOK",V161&lt;&gt;"Oof3rd_NotOK"),Continue,IF(AND($F161&lt;&gt;Menus!$E$2,$J161=Menus!$F$3),Final,"")))))))</f>
        <v>Please select a Second Level Principal Entity #, as applicable.</v>
      </c>
      <c r="P161" s="118" t="str">
        <f t="shared" si="9"/>
        <v/>
      </c>
      <c r="R161" s="117" t="str">
        <f t="shared" si="12"/>
        <v/>
      </c>
      <c r="S161" s="122"/>
      <c r="T161" s="117">
        <f t="shared" si="11"/>
        <v>0</v>
      </c>
      <c r="V161" s="84" t="str">
        <f>IF(OR($F161=Menus!$E$2,$F161=Menus!$E$3,$F161=Menus!$E$4,$F161=Menus!$E$5,$F161=Menus!$E$6,$F161=Menus!$E$7,$F161=Menus!$E$8,$F161=Menus!$E$9,$F161=Menus!$E$10,$F161=Menus!$E$11,$F161=Menus!$E$12,$F161=Menus!$E$13,$F161=Menus!$E$14)=FALSE,"Pof2nd_NotOK",IF(OR(AND($J161&lt;&gt;Menus!$F$2,$J161&lt;&gt;Menus!$F$3,$J161&lt;&gt;Menus!$F$4,$J161&lt;&gt;Menus!$F$5),AND(OR($F161=Menus!$E$10,$F94=Menus!$E$11,$F94=Menus!$E$12,$F94=Menus!$E$13,$F94=Menus!$E$14),AND($J161&lt;&gt;Menus!$F$2,$J161&lt;&gt;Menus!$F$3))),"Oof3rd_NotOK",""))</f>
        <v/>
      </c>
    </row>
    <row r="162" spans="1:22" ht="20.100000000000001" customHeight="1" x14ac:dyDescent="0.25">
      <c r="B162" s="153" t="s">
        <v>12</v>
      </c>
      <c r="C162" s="151"/>
      <c r="D162" s="152" t="str">
        <f>IF($B162=Menus!$L$2,"",IF(LEFT($B162,3)="N/A","N/A",IF(RIGHT(LEFT($B162,2),1)=".",IF(RIGHT(LEFT($B162,4),1)=".",LEFT($B162,4),LEFT($B162,5)),IF(RIGHT(LEFT($B162,5),1)=".",LEFT($B162,5),LEFT($B162,6)))&amp;"("&amp;TEXT(IF($B162=Menus!$L$2,0,COUNTIF($B$107:$B162,$B162)),"#")&amp;")"))</f>
        <v/>
      </c>
      <c r="E162" s="75"/>
      <c r="F162" s="30" t="s">
        <v>2</v>
      </c>
      <c r="G162" s="74"/>
      <c r="H162" s="9"/>
      <c r="I162" s="73"/>
      <c r="J162" s="9" t="s">
        <v>2</v>
      </c>
      <c r="L162" s="137"/>
      <c r="M162" s="42" t="str">
        <f>IF($P$7="No","",IF(OR($J162=Menus!$D$3,$J162=Menus!$D$4,$J162=Menus!$D$5,$J162=Menus!$D$8),IF($P162=1,"ü","¤"),IF(OR($J162=Menus!$D$6,$J162=Menus!$D$7,$J162=Menus!$D$9),"û","")))</f>
        <v/>
      </c>
      <c r="N162" s="102" t="str">
        <f>IF(OR($F162=Menus!$E$2,$F162=Menus!$E$3,$F162=Menus!$E$4,$F162=Menus!$E$5,$F162=Menus!$E$6,$F162=Menus!$E$7,$F162=Menus!$E$8,$F162=Menus!$E$9,$F162=Menus!$E$10,$F162=Menus!$E$11,$F162=Menus!$E$12,$F162=Menus!$E$13,$F162=Menus!$E$14)=FALSE,Pof2nd_NotOK,IF($B162="N/A - Natural Person",NotNeeded,IF(OR(AND($J162&lt;&gt;Menus!$F$2,$J162&lt;&gt;Menus!$F$3,$J162&lt;&gt;Menus!$F$4,$J162&lt;&gt;Menus!$F$5),AND(OR($F162=Menus!$E$10,$F95=Menus!$E$11,$F95=Menus!$E$12,$F95=Menus!$E$13,$F95=Menus!$E$14),AND($J162&lt;&gt;Menus!$F$2,$J162&lt;&gt;Menus!$F$3))),Oof3rd_NotOK,IF(OR($B162=Menus!$L$2,ISERROR(INDEX($J$40:$J$99,MATCH($R162,$D$40:$D$99,0))))=TRUE,Select2PrincipalNo,IF($F162=Menus!$E$2,SelectaPrincipal,IF(INDEX($J$40:$J$99,MATCH($R162,$D$40:$D$99,0))=Menus!$D$3,IF(OR($F162=Menus!$E$3,$F162=Menus!$E$4),OK,NOT_OK),IF(INDEX($J$40:$J$99,MATCH($R162,$D$40:$D$99,0))=Menus!$D$4,IF(OR($F162=Menus!$E$5,$F162=Menus!$E$6,$F162=Menus!$E$7,$F162=Menus!$E$8),OK,NOT_OK),IF(OR(INDEX($J$40:$J$99,MATCH($R162,$D$40:$D$99,0))=Menus!$D$5,INDEX($J$40:$J$99,MATCH($R162,$D$40:$D$99,0))=Menus!$D$6),IF(OR($F162=Menus!$E$9,$F162=Menus!$E$10,$F162=Menus!$E$11),OK,NOT_OK),IF(INDEX($J$40:$J$99,MATCH($R162,$D$40:$D$99,0))=Menus!$D$7,IF(OR($F162=Menus!$E$10,$F162=Menus!$E$11,$F162=Menus!$E$12),OK,NOT_OK),IF(INDEX($J$40:$J$99,MATCH($R162,$D$40:$D$99,0))=Menus!$D$8,IF(OR($F162=Menus!$E$13,$F162=Menus!$E$14),OK,NOT_OK),IF(INDEX($J$40:$J$99,MATCH($R162,$D$40:$D$99,0))=Menus!$D$9,NOT_OK,"")))))))&amp;IF(AND($H162="",$F162&lt;&gt;Menus!$C$2,$J162&lt;&gt;Menus!$D$2),NeedName,IF(AND($F162&lt;&gt;Menus!$E$2,OR($J162=Menus!$F$4,$J162=Menus!$F$5),V162&lt;&gt;"Pof2nd_NotOK",V162&lt;&gt;"Oof3rd_NotOK"),Continue,IF(AND($F162&lt;&gt;Menus!$E$2,$J162=Menus!$F$3),Final,"")))))))</f>
        <v>Please select a Second Level Principal Entity #, as applicable.</v>
      </c>
      <c r="P162" s="118" t="str">
        <f t="shared" si="9"/>
        <v/>
      </c>
      <c r="R162" s="117" t="str">
        <f t="shared" si="12"/>
        <v/>
      </c>
      <c r="S162" s="122"/>
      <c r="T162" s="117">
        <f t="shared" si="11"/>
        <v>0</v>
      </c>
      <c r="V162" s="84" t="str">
        <f>IF(OR($F162=Menus!$E$2,$F162=Menus!$E$3,$F162=Menus!$E$4,$F162=Menus!$E$5,$F162=Menus!$E$6,$F162=Menus!$E$7,$F162=Menus!$E$8,$F162=Menus!$E$9,$F162=Menus!$E$10,$F162=Menus!$E$11,$F162=Menus!$E$12,$F162=Menus!$E$13,$F162=Menus!$E$14)=FALSE,"Pof2nd_NotOK",IF(OR(AND($J162&lt;&gt;Menus!$F$2,$J162&lt;&gt;Menus!$F$3,$J162&lt;&gt;Menus!$F$4,$J162&lt;&gt;Menus!$F$5),AND(OR($F162=Menus!$E$10,$F95=Menus!$E$11,$F95=Menus!$E$12,$F95=Menus!$E$13,$F95=Menus!$E$14),AND($J162&lt;&gt;Menus!$F$2,$J162&lt;&gt;Menus!$F$3))),"Oof3rd_NotOK",""))</f>
        <v/>
      </c>
    </row>
    <row r="163" spans="1:22" ht="20.100000000000001" customHeight="1" x14ac:dyDescent="0.25">
      <c r="B163" s="153" t="s">
        <v>12</v>
      </c>
      <c r="C163" s="151"/>
      <c r="D163" s="152" t="str">
        <f>IF($B163=Menus!$L$2,"",IF(LEFT($B163,3)="N/A","N/A",IF(RIGHT(LEFT($B163,2),1)=".",IF(RIGHT(LEFT($B163,4),1)=".",LEFT($B163,4),LEFT($B163,5)),IF(RIGHT(LEFT($B163,5),1)=".",LEFT($B163,5),LEFT($B163,6)))&amp;"("&amp;TEXT(IF($B163=Menus!$L$2,0,COUNTIF($B$107:$B163,$B163)),"#")&amp;")"))</f>
        <v/>
      </c>
      <c r="E163" s="75"/>
      <c r="F163" s="30" t="s">
        <v>2</v>
      </c>
      <c r="G163" s="74"/>
      <c r="H163" s="9"/>
      <c r="I163" s="73"/>
      <c r="J163" s="9" t="s">
        <v>2</v>
      </c>
      <c r="L163" s="137"/>
      <c r="M163" s="42" t="str">
        <f>IF($P$7="No","",IF(OR($J163=Menus!$D$3,$J163=Menus!$D$4,$J163=Menus!$D$5,$J163=Menus!$D$8),IF($P163=1,"ü","¤"),IF(OR($J163=Menus!$D$6,$J163=Menus!$D$7,$J163=Menus!$D$9),"û","")))</f>
        <v/>
      </c>
      <c r="N163" s="102" t="str">
        <f>IF(OR($F163=Menus!$E$2,$F163=Menus!$E$3,$F163=Menus!$E$4,$F163=Menus!$E$5,$F163=Menus!$E$6,$F163=Menus!$E$7,$F163=Menus!$E$8,$F163=Menus!$E$9,$F163=Menus!$E$10,$F163=Menus!$E$11,$F163=Menus!$E$12,$F163=Menus!$E$13,$F163=Menus!$E$14)=FALSE,Pof2nd_NotOK,IF($B163="N/A - Natural Person",NotNeeded,IF(OR(AND($J163&lt;&gt;Menus!$F$2,$J163&lt;&gt;Menus!$F$3,$J163&lt;&gt;Menus!$F$4,$J163&lt;&gt;Menus!$F$5),AND(OR($F163=Menus!$E$10,$F96=Menus!$E$11,$F96=Menus!$E$12,$F96=Menus!$E$13,$F96=Menus!$E$14),AND($J163&lt;&gt;Menus!$F$2,$J163&lt;&gt;Menus!$F$3))),Oof3rd_NotOK,IF(OR($B163=Menus!$L$2,ISERROR(INDEX($J$40:$J$99,MATCH($R163,$D$40:$D$99,0))))=TRUE,Select2PrincipalNo,IF($F163=Menus!$E$2,SelectaPrincipal,IF(INDEX($J$40:$J$99,MATCH($R163,$D$40:$D$99,0))=Menus!$D$3,IF(OR($F163=Menus!$E$3,$F163=Menus!$E$4),OK,NOT_OK),IF(INDEX($J$40:$J$99,MATCH($R163,$D$40:$D$99,0))=Menus!$D$4,IF(OR($F163=Menus!$E$5,$F163=Menus!$E$6,$F163=Menus!$E$7,$F163=Menus!$E$8),OK,NOT_OK),IF(OR(INDEX($J$40:$J$99,MATCH($R163,$D$40:$D$99,0))=Menus!$D$5,INDEX($J$40:$J$99,MATCH($R163,$D$40:$D$99,0))=Menus!$D$6),IF(OR($F163=Menus!$E$9,$F163=Menus!$E$10,$F163=Menus!$E$11),OK,NOT_OK),IF(INDEX($J$40:$J$99,MATCH($R163,$D$40:$D$99,0))=Menus!$D$7,IF(OR($F163=Menus!$E$10,$F163=Menus!$E$11,$F163=Menus!$E$12),OK,NOT_OK),IF(INDEX($J$40:$J$99,MATCH($R163,$D$40:$D$99,0))=Menus!$D$8,IF(OR($F163=Menus!$E$13,$F163=Menus!$E$14),OK,NOT_OK),IF(INDEX($J$40:$J$99,MATCH($R163,$D$40:$D$99,0))=Menus!$D$9,NOT_OK,"")))))))&amp;IF(AND($H163="",$F163&lt;&gt;Menus!$C$2,$J163&lt;&gt;Menus!$D$2),NeedName,IF(AND($F163&lt;&gt;Menus!$E$2,OR($J163=Menus!$F$4,$J163=Menus!$F$5),V163&lt;&gt;"Pof2nd_NotOK",V163&lt;&gt;"Oof3rd_NotOK"),Continue,IF(AND($F163&lt;&gt;Menus!$E$2,$J163=Menus!$F$3),Final,"")))))))</f>
        <v>Please select a Second Level Principal Entity #, as applicable.</v>
      </c>
      <c r="P163" s="118" t="str">
        <f t="shared" si="9"/>
        <v/>
      </c>
      <c r="R163" s="117" t="str">
        <f t="shared" si="12"/>
        <v/>
      </c>
      <c r="S163" s="122"/>
      <c r="T163" s="117">
        <f t="shared" si="11"/>
        <v>0</v>
      </c>
      <c r="V163" s="84" t="str">
        <f>IF(OR($F163=Menus!$E$2,$F163=Menus!$E$3,$F163=Menus!$E$4,$F163=Menus!$E$5,$F163=Menus!$E$6,$F163=Menus!$E$7,$F163=Menus!$E$8,$F163=Menus!$E$9,$F163=Menus!$E$10,$F163=Menus!$E$11,$F163=Menus!$E$12,$F163=Menus!$E$13,$F163=Menus!$E$14)=FALSE,"Pof2nd_NotOK",IF(OR(AND($J163&lt;&gt;Menus!$F$2,$J163&lt;&gt;Menus!$F$3,$J163&lt;&gt;Menus!$F$4,$J163&lt;&gt;Menus!$F$5),AND(OR($F163=Menus!$E$10,$F96=Menus!$E$11,$F96=Menus!$E$12,$F96=Menus!$E$13,$F96=Menus!$E$14),AND($J163&lt;&gt;Menus!$F$2,$J163&lt;&gt;Menus!$F$3))),"Oof3rd_NotOK",""))</f>
        <v/>
      </c>
    </row>
    <row r="164" spans="1:22" ht="20.100000000000001" customHeight="1" x14ac:dyDescent="0.25">
      <c r="B164" s="153" t="s">
        <v>12</v>
      </c>
      <c r="C164" s="151"/>
      <c r="D164" s="152" t="str">
        <f>IF($B164=Menus!$L$2,"",IF(LEFT($B164,3)="N/A","N/A",IF(RIGHT(LEFT($B164,2),1)=".",IF(RIGHT(LEFT($B164,4),1)=".",LEFT($B164,4),LEFT($B164,5)),IF(RIGHT(LEFT($B164,5),1)=".",LEFT($B164,5),LEFT($B164,6)))&amp;"("&amp;TEXT(IF($B164=Menus!$L$2,0,COUNTIF($B$107:$B164,$B164)),"#")&amp;")"))</f>
        <v/>
      </c>
      <c r="E164" s="75"/>
      <c r="F164" s="30" t="s">
        <v>2</v>
      </c>
      <c r="G164" s="74"/>
      <c r="H164" s="9"/>
      <c r="I164" s="73"/>
      <c r="J164" s="9" t="s">
        <v>2</v>
      </c>
      <c r="L164" s="137"/>
      <c r="M164" s="42" t="str">
        <f>IF($P$7="No","",IF(OR($J164=Menus!$D$3,$J164=Menus!$D$4,$J164=Menus!$D$5,$J164=Menus!$D$8),IF($P164=1,"ü","¤"),IF(OR($J164=Menus!$D$6,$J164=Menus!$D$7,$J164=Menus!$D$9),"û","")))</f>
        <v/>
      </c>
      <c r="N164" s="102" t="str">
        <f>IF(OR($F164=Menus!$E$2,$F164=Menus!$E$3,$F164=Menus!$E$4,$F164=Menus!$E$5,$F164=Menus!$E$6,$F164=Menus!$E$7,$F164=Menus!$E$8,$F164=Menus!$E$9,$F164=Menus!$E$10,$F164=Menus!$E$11,$F164=Menus!$E$12,$F164=Menus!$E$13,$F164=Menus!$E$14)=FALSE,Pof2nd_NotOK,IF($B164="N/A - Natural Person",NotNeeded,IF(OR(AND($J164&lt;&gt;Menus!$F$2,$J164&lt;&gt;Menus!$F$3,$J164&lt;&gt;Menus!$F$4,$J164&lt;&gt;Menus!$F$5),AND(OR($F164=Menus!$E$10,$F97=Menus!$E$11,$F97=Menus!$E$12,$F97=Menus!$E$13,$F97=Menus!$E$14),AND($J164&lt;&gt;Menus!$F$2,$J164&lt;&gt;Menus!$F$3))),Oof3rd_NotOK,IF(OR($B164=Menus!$L$2,ISERROR(INDEX($J$40:$J$99,MATCH($R164,$D$40:$D$99,0))))=TRUE,Select2PrincipalNo,IF($F164=Menus!$E$2,SelectaPrincipal,IF(INDEX($J$40:$J$99,MATCH($R164,$D$40:$D$99,0))=Menus!$D$3,IF(OR($F164=Menus!$E$3,$F164=Menus!$E$4),OK,NOT_OK),IF(INDEX($J$40:$J$99,MATCH($R164,$D$40:$D$99,0))=Menus!$D$4,IF(OR($F164=Menus!$E$5,$F164=Menus!$E$6,$F164=Menus!$E$7,$F164=Menus!$E$8),OK,NOT_OK),IF(OR(INDEX($J$40:$J$99,MATCH($R164,$D$40:$D$99,0))=Menus!$D$5,INDEX($J$40:$J$99,MATCH($R164,$D$40:$D$99,0))=Menus!$D$6),IF(OR($F164=Menus!$E$9,$F164=Menus!$E$10,$F164=Menus!$E$11),OK,NOT_OK),IF(INDEX($J$40:$J$99,MATCH($R164,$D$40:$D$99,0))=Menus!$D$7,IF(OR($F164=Menus!$E$10,$F164=Menus!$E$11,$F164=Menus!$E$12),OK,NOT_OK),IF(INDEX($J$40:$J$99,MATCH($R164,$D$40:$D$99,0))=Menus!$D$8,IF(OR($F164=Menus!$E$13,$F164=Menus!$E$14),OK,NOT_OK),IF(INDEX($J$40:$J$99,MATCH($R164,$D$40:$D$99,0))=Menus!$D$9,NOT_OK,"")))))))&amp;IF(AND($H164="",$F164&lt;&gt;Menus!$C$2,$J164&lt;&gt;Menus!$D$2),NeedName,IF(AND($F164&lt;&gt;Menus!$E$2,OR($J164=Menus!$F$4,$J164=Menus!$F$5),V164&lt;&gt;"Pof2nd_NotOK",V164&lt;&gt;"Oof3rd_NotOK"),Continue,IF(AND($F164&lt;&gt;Menus!$E$2,$J164=Menus!$F$3),Final,"")))))))</f>
        <v>Please select a Second Level Principal Entity #, as applicable.</v>
      </c>
      <c r="P164" s="118" t="str">
        <f t="shared" si="9"/>
        <v/>
      </c>
      <c r="R164" s="117" t="str">
        <f t="shared" si="12"/>
        <v/>
      </c>
      <c r="S164" s="122"/>
      <c r="T164" s="117">
        <f t="shared" si="11"/>
        <v>0</v>
      </c>
      <c r="V164" s="84" t="str">
        <f>IF(OR($F164=Menus!$E$2,$F164=Menus!$E$3,$F164=Menus!$E$4,$F164=Menus!$E$5,$F164=Menus!$E$6,$F164=Menus!$E$7,$F164=Menus!$E$8,$F164=Menus!$E$9,$F164=Menus!$E$10,$F164=Menus!$E$11,$F164=Menus!$E$12,$F164=Menus!$E$13,$F164=Menus!$E$14)=FALSE,"Pof2nd_NotOK",IF(OR(AND($J164&lt;&gt;Menus!$F$2,$J164&lt;&gt;Menus!$F$3,$J164&lt;&gt;Menus!$F$4,$J164&lt;&gt;Menus!$F$5),AND(OR($F164=Menus!$E$10,$F97=Menus!$E$11,$F97=Menus!$E$12,$F97=Menus!$E$13,$F97=Menus!$E$14),AND($J164&lt;&gt;Menus!$F$2,$J164&lt;&gt;Menus!$F$3))),"Oof3rd_NotOK",""))</f>
        <v/>
      </c>
    </row>
    <row r="165" spans="1:22" ht="20.100000000000001" customHeight="1" x14ac:dyDescent="0.25">
      <c r="B165" s="153" t="s">
        <v>12</v>
      </c>
      <c r="C165" s="151"/>
      <c r="D165" s="152" t="str">
        <f>IF($B165=Menus!$L$2,"",IF(LEFT($B165,3)="N/A","N/A",IF(RIGHT(LEFT($B165,2),1)=".",IF(RIGHT(LEFT($B165,4),1)=".",LEFT($B165,4),LEFT($B165,5)),IF(RIGHT(LEFT($B165,5),1)=".",LEFT($B165,5),LEFT($B165,6)))&amp;"("&amp;TEXT(IF($B165=Menus!$L$2,0,COUNTIF($B$107:$B165,$B165)),"#")&amp;")"))</f>
        <v/>
      </c>
      <c r="E165" s="75"/>
      <c r="F165" s="30" t="s">
        <v>2</v>
      </c>
      <c r="G165" s="74"/>
      <c r="H165" s="9"/>
      <c r="I165" s="73"/>
      <c r="J165" s="9" t="s">
        <v>2</v>
      </c>
      <c r="L165" s="137"/>
      <c r="M165" s="42" t="str">
        <f>IF($P$7="No","",IF(OR($J165=Menus!$D$3,$J165=Menus!$D$4,$J165=Menus!$D$5,$J165=Menus!$D$8),IF($P165=1,"ü","¤"),IF(OR($J165=Menus!$D$6,$J165=Menus!$D$7,$J165=Menus!$D$9),"û","")))</f>
        <v/>
      </c>
      <c r="N165" s="102" t="str">
        <f>IF(OR($F165=Menus!$E$2,$F165=Menus!$E$3,$F165=Menus!$E$4,$F165=Menus!$E$5,$F165=Menus!$E$6,$F165=Menus!$E$7,$F165=Menus!$E$8,$F165=Menus!$E$9,$F165=Menus!$E$10,$F165=Menus!$E$11,$F165=Menus!$E$12,$F165=Menus!$E$13,$F165=Menus!$E$14)=FALSE,Pof2nd_NotOK,IF($B165="N/A - Natural Person",NotNeeded,IF(OR(AND($J165&lt;&gt;Menus!$F$2,$J165&lt;&gt;Menus!$F$3,$J165&lt;&gt;Menus!$F$4,$J165&lt;&gt;Menus!$F$5),AND(OR($F165=Menus!$E$10,$F98=Menus!$E$11,$F98=Menus!$E$12,$F98=Menus!$E$13,$F98=Menus!$E$14),AND($J165&lt;&gt;Menus!$F$2,$J165&lt;&gt;Menus!$F$3))),Oof3rd_NotOK,IF(OR($B165=Menus!$L$2,ISERROR(INDEX($J$40:$J$99,MATCH($R165,$D$40:$D$99,0))))=TRUE,Select2PrincipalNo,IF($F165=Menus!$E$2,SelectaPrincipal,IF(INDEX($J$40:$J$99,MATCH($R165,$D$40:$D$99,0))=Menus!$D$3,IF(OR($F165=Menus!$E$3,$F165=Menus!$E$4),OK,NOT_OK),IF(INDEX($J$40:$J$99,MATCH($R165,$D$40:$D$99,0))=Menus!$D$4,IF(OR($F165=Menus!$E$5,$F165=Menus!$E$6,$F165=Menus!$E$7,$F165=Menus!$E$8),OK,NOT_OK),IF(OR(INDEX($J$40:$J$99,MATCH($R165,$D$40:$D$99,0))=Menus!$D$5,INDEX($J$40:$J$99,MATCH($R165,$D$40:$D$99,0))=Menus!$D$6),IF(OR($F165=Menus!$E$9,$F165=Menus!$E$10,$F165=Menus!$E$11),OK,NOT_OK),IF(INDEX($J$40:$J$99,MATCH($R165,$D$40:$D$99,0))=Menus!$D$7,IF(OR($F165=Menus!$E$10,$F165=Menus!$E$11,$F165=Menus!$E$12),OK,NOT_OK),IF(INDEX($J$40:$J$99,MATCH($R165,$D$40:$D$99,0))=Menus!$D$8,IF(OR($F165=Menus!$E$13,$F165=Menus!$E$14),OK,NOT_OK),IF(INDEX($J$40:$J$99,MATCH($R165,$D$40:$D$99,0))=Menus!$D$9,NOT_OK,"")))))))&amp;IF(AND($H165="",$F165&lt;&gt;Menus!$C$2,$J165&lt;&gt;Menus!$D$2),NeedName,IF(AND($F165&lt;&gt;Menus!$E$2,OR($J165=Menus!$F$4,$J165=Menus!$F$5),V165&lt;&gt;"Pof2nd_NotOK",V165&lt;&gt;"Oof3rd_NotOK"),Continue,IF(AND($F165&lt;&gt;Menus!$E$2,$J165=Menus!$F$3),Final,"")))))))</f>
        <v>Please select a Second Level Principal Entity #, as applicable.</v>
      </c>
      <c r="P165" s="118" t="str">
        <f t="shared" si="9"/>
        <v/>
      </c>
      <c r="R165" s="117" t="str">
        <f t="shared" si="12"/>
        <v/>
      </c>
      <c r="S165" s="122"/>
      <c r="T165" s="117">
        <f t="shared" si="11"/>
        <v>0</v>
      </c>
      <c r="V165" s="84" t="str">
        <f>IF(OR($F165=Menus!$E$2,$F165=Menus!$E$3,$F165=Menus!$E$4,$F165=Menus!$E$5,$F165=Menus!$E$6,$F165=Menus!$E$7,$F165=Menus!$E$8,$F165=Menus!$E$9,$F165=Menus!$E$10,$F165=Menus!$E$11,$F165=Menus!$E$12,$F165=Menus!$E$13,$F165=Menus!$E$14)=FALSE,"Pof2nd_NotOK",IF(OR(AND($J165&lt;&gt;Menus!$F$2,$J165&lt;&gt;Menus!$F$3,$J165&lt;&gt;Menus!$F$4,$J165&lt;&gt;Menus!$F$5),AND(OR($F165=Menus!$E$10,$F98=Menus!$E$11,$F98=Menus!$E$12,$F98=Menus!$E$13,$F98=Menus!$E$14),AND($J165&lt;&gt;Menus!$F$2,$J165&lt;&gt;Menus!$F$3))),"Oof3rd_NotOK",""))</f>
        <v/>
      </c>
    </row>
    <row r="166" spans="1:22" ht="20.100000000000001" customHeight="1" x14ac:dyDescent="0.25">
      <c r="B166" s="153" t="s">
        <v>12</v>
      </c>
      <c r="C166" s="151"/>
      <c r="D166" s="152" t="str">
        <f>IF($B166=Menus!$L$2,"",IF(LEFT($B166,3)="N/A","N/A",IF(RIGHT(LEFT($B166,2),1)=".",IF(RIGHT(LEFT($B166,4),1)=".",LEFT($B166,4),LEFT($B166,5)),IF(RIGHT(LEFT($B166,5),1)=".",LEFT($B166,5),LEFT($B166,6)))&amp;"("&amp;TEXT(IF($B166=Menus!$L$2,0,COUNTIF($B$107:$B166,$B166)),"#")&amp;")"))</f>
        <v/>
      </c>
      <c r="E166" s="75"/>
      <c r="F166" s="30" t="s">
        <v>2</v>
      </c>
      <c r="G166" s="74"/>
      <c r="H166" s="9"/>
      <c r="I166" s="73"/>
      <c r="J166" s="9" t="s">
        <v>2</v>
      </c>
      <c r="L166" s="137"/>
      <c r="M166" s="42" t="str">
        <f>IF($P$7="No","",IF(OR($J166=Menus!$D$3,$J166=Menus!$D$4,$J166=Menus!$D$5,$J166=Menus!$D$8),IF($P166=1,"ü","¤"),IF(OR($J166=Menus!$D$6,$J166=Menus!$D$7,$J166=Menus!$D$9),"û","")))</f>
        <v/>
      </c>
      <c r="N166" s="102" t="str">
        <f>IF(OR($F166=Menus!$E$2,$F166=Menus!$E$3,$F166=Menus!$E$4,$F166=Menus!$E$5,$F166=Menus!$E$6,$F166=Menus!$E$7,$F166=Menus!$E$8,$F166=Menus!$E$9,$F166=Menus!$E$10,$F166=Menus!$E$11,$F166=Menus!$E$12,$F166=Menus!$E$13,$F166=Menus!$E$14)=FALSE,Pof2nd_NotOK,IF($B166="N/A - Natural Person",NotNeeded,IF(OR(AND($J166&lt;&gt;Menus!$F$2,$J166&lt;&gt;Menus!$F$3,$J166&lt;&gt;Menus!$F$4,$J166&lt;&gt;Menus!$F$5),AND(OR($F166=Menus!$E$10,$F99=Menus!$E$11,$F99=Menus!$E$12,$F99=Menus!$E$13,$F99=Menus!$E$14),AND($J166&lt;&gt;Menus!$F$2,$J166&lt;&gt;Menus!$F$3))),Oof3rd_NotOK,IF(OR($B166=Menus!$L$2,ISERROR(INDEX($J$40:$J$99,MATCH($R166,$D$40:$D$99,0))))=TRUE,Select2PrincipalNo,IF($F166=Menus!$E$2,SelectaPrincipal,IF(INDEX($J$40:$J$99,MATCH($R166,$D$40:$D$99,0))=Menus!$D$3,IF(OR($F166=Menus!$E$3,$F166=Menus!$E$4),OK,NOT_OK),IF(INDEX($J$40:$J$99,MATCH($R166,$D$40:$D$99,0))=Menus!$D$4,IF(OR($F166=Menus!$E$5,$F166=Menus!$E$6,$F166=Menus!$E$7,$F166=Menus!$E$8),OK,NOT_OK),IF(OR(INDEX($J$40:$J$99,MATCH($R166,$D$40:$D$99,0))=Menus!$D$5,INDEX($J$40:$J$99,MATCH($R166,$D$40:$D$99,0))=Menus!$D$6),IF(OR($F166=Menus!$E$9,$F166=Menus!$E$10,$F166=Menus!$E$11),OK,NOT_OK),IF(INDEX($J$40:$J$99,MATCH($R166,$D$40:$D$99,0))=Menus!$D$7,IF(OR($F166=Menus!$E$10,$F166=Menus!$E$11,$F166=Menus!$E$12),OK,NOT_OK),IF(INDEX($J$40:$J$99,MATCH($R166,$D$40:$D$99,0))=Menus!$D$8,IF(OR($F166=Menus!$E$13,$F166=Menus!$E$14),OK,NOT_OK),IF(INDEX($J$40:$J$99,MATCH($R166,$D$40:$D$99,0))=Menus!$D$9,NOT_OK,"")))))))&amp;IF(AND($H166="",$F166&lt;&gt;Menus!$C$2,$J166&lt;&gt;Menus!$D$2),NeedName,IF(AND($F166&lt;&gt;Menus!$E$2,OR($J166=Menus!$F$4,$J166=Menus!$F$5),V166&lt;&gt;"Pof2nd_NotOK",V166&lt;&gt;"Oof3rd_NotOK"),Continue,IF(AND($F166&lt;&gt;Menus!$E$2,$J166=Menus!$F$3),Final,"")))))))</f>
        <v>Please select a Second Level Principal Entity #, as applicable.</v>
      </c>
      <c r="P166" s="119" t="str">
        <f t="shared" si="9"/>
        <v/>
      </c>
      <c r="R166" s="120" t="str">
        <f t="shared" ref="R166" si="13">IF(ISERR(_xlfn.NUMBERVALUE(LEFT(B166,2)))=TRUE,"",_xlfn.NUMBERVALUE(LEFT(B166,2))&amp;".")&amp;IF(ISERR(_xlfn.NUMBERVALUE(LEFT(B166,2)))=TRUE,"",IF(_xlfn.NUMBERVALUE(LEFT(B166,2))&lt;10,IF(RIGHT(LEFT(B166,4),1)=".",RIGHT(LEFT(B166,3),1),RIGHT(LEFT(B166,4),1)),IF(RIGHT(LEFT(B166,5),1)=".",RIGHT(LEFT(B166,4),1),RIGHT(LEFT(B166,5),2)))&amp;".")</f>
        <v/>
      </c>
      <c r="S166" s="122"/>
      <c r="T166" s="120">
        <f t="shared" si="11"/>
        <v>0</v>
      </c>
      <c r="V166" s="176" t="str">
        <f>IF(OR($F166=Menus!$E$2,$F166=Menus!$E$3,$F166=Menus!$E$4,$F166=Menus!$E$5,$F166=Menus!$E$6,$F166=Menus!$E$7,$F166=Menus!$E$8,$F166=Menus!$E$9,$F166=Menus!$E$10,$F166=Menus!$E$11,$F166=Menus!$E$12,$F166=Menus!$E$13,$F166=Menus!$E$14)=FALSE,"Pof2nd_NotOK",IF(OR(AND($J166&lt;&gt;Menus!$F$2,$J166&lt;&gt;Menus!$F$3,$J166&lt;&gt;Menus!$F$4,$J166&lt;&gt;Menus!$F$5),AND(OR($F166=Menus!$E$10,$F99=Menus!$E$11,$F99=Menus!$E$12,$F99=Menus!$E$13,$F99=Menus!$E$14),AND($J166&lt;&gt;Menus!$F$2,$J166&lt;&gt;Menus!$F$3))),"Oof3rd_NotOK",""))</f>
        <v/>
      </c>
    </row>
    <row r="167" spans="1:22" ht="20.100000000000001" customHeight="1" x14ac:dyDescent="0.25"/>
    <row r="168" spans="1:22" ht="12" customHeight="1" x14ac:dyDescent="0.25">
      <c r="L168" s="7"/>
    </row>
    <row r="169" spans="1:22" ht="30" customHeight="1" thickBot="1" x14ac:dyDescent="0.3">
      <c r="A169" s="12" t="str">
        <f>"Fourth Principal Disclosure Level:"</f>
        <v>Fourth Principal Disclosure Level:</v>
      </c>
      <c r="B169" s="13"/>
      <c r="C169" s="13"/>
      <c r="D169" s="13"/>
      <c r="E169" s="13"/>
      <c r="F169" s="233">
        <f>IF(F$7="&lt;Insert name of Applicant entity here&gt;","",F$7)</f>
        <v>0</v>
      </c>
      <c r="G169" s="233"/>
      <c r="H169" s="233"/>
      <c r="I169" s="233"/>
      <c r="J169" s="233"/>
      <c r="K169" s="233"/>
      <c r="L169" s="13"/>
    </row>
    <row r="170" spans="1:22" x14ac:dyDescent="0.25">
      <c r="A170" s="2"/>
      <c r="B170" s="234" t="s">
        <v>245</v>
      </c>
      <c r="C170" s="234"/>
      <c r="D170" s="234"/>
      <c r="E170" s="234"/>
      <c r="F170" s="234"/>
      <c r="G170" s="234"/>
      <c r="H170" s="234"/>
      <c r="L170" s="7"/>
    </row>
    <row r="171" spans="1:22" x14ac:dyDescent="0.25">
      <c r="B171" s="232" t="s">
        <v>239</v>
      </c>
      <c r="C171" s="232"/>
      <c r="D171" s="232"/>
      <c r="F171" s="235" t="s">
        <v>240</v>
      </c>
    </row>
    <row r="172" spans="1:22" ht="60" customHeight="1" x14ac:dyDescent="0.25">
      <c r="A172" s="2"/>
      <c r="B172" s="232"/>
      <c r="C172" s="232"/>
      <c r="D172" s="232"/>
      <c r="E172" s="4"/>
      <c r="F172" s="235"/>
      <c r="G172" s="6"/>
      <c r="H172" s="10" t="s">
        <v>241</v>
      </c>
      <c r="I172" s="6"/>
      <c r="J172" s="142" t="s">
        <v>242</v>
      </c>
      <c r="L172" s="10" t="s">
        <v>243</v>
      </c>
      <c r="N172" s="18" t="s">
        <v>153</v>
      </c>
      <c r="R172" s="86" t="s">
        <v>249</v>
      </c>
      <c r="T172" s="86" t="s">
        <v>195</v>
      </c>
      <c r="V172" s="175" t="s">
        <v>272</v>
      </c>
    </row>
    <row r="173" spans="1:22" ht="5.0999999999999996" customHeight="1" x14ac:dyDescent="0.25">
      <c r="A173" s="2"/>
      <c r="B173" s="35"/>
      <c r="C173" s="35"/>
      <c r="D173" s="35"/>
      <c r="E173" s="35"/>
      <c r="F173" s="34"/>
      <c r="G173" s="34"/>
      <c r="H173" s="34"/>
      <c r="I173" s="34"/>
      <c r="J173" s="35"/>
      <c r="K173" s="35"/>
      <c r="L173" s="35"/>
      <c r="R173" s="85"/>
      <c r="T173" s="84"/>
      <c r="V173" s="174"/>
    </row>
    <row r="174" spans="1:22" ht="20.100000000000001" customHeight="1" x14ac:dyDescent="0.25">
      <c r="B174" s="231" t="s">
        <v>12</v>
      </c>
      <c r="C174" s="231"/>
      <c r="D174" s="231"/>
      <c r="F174" s="30" t="s">
        <v>2</v>
      </c>
      <c r="H174" s="9"/>
      <c r="J174" s="149" t="s">
        <v>13</v>
      </c>
      <c r="L174" s="137"/>
      <c r="N174" s="101" t="str">
        <f>IF(OR($F174=Menus!$E$2,$F174=Menus!$E$3,$F174=Menus!$E$4,$F174=Menus!$E$5,$F174=Menus!$E$6,$F174=Menus!$E$7,$F174=Menus!$E$8,$F174=Menus!$E$9,$F174=Menus!$E$10,$F174=Menus!$E$11,$F174=Menus!$E$12,$F174=Menus!$E$13,$F174=Menus!$E$14)=FALSE,Pof3rd_NotOK,IF($B174="N/A - Natural Person",NotNeeded,IF(OR($B174=Menus!$M$2,ISERROR(INDEX($J$107:$J$166,MATCH($R174,$D$107:$D$166,0))))=TRUE,Select3PrincipalNo,IF($F174=Menus!$E$2,SelectaPrincipal,IF(OR(INDEX($J$107:$J$166,MATCH($R174,$D$107:$D$166,0))=Menus!$F$4,INDEX($J$107:$J$166,MATCH($R174,$D$107:$D$166,0))=Menus!$F$5),IF(OR($F174=Menus!$G$3,$F174=Menus!$G$4,$F174=Menus!$G$5,$F174=Menus!$G$6),OK,NOT_OK)))&amp;IF(AND($H174="",$F174&lt;&gt;Menus!$G$2),NeedName,IF(AND($B174&lt;&gt;Menus!$M$2,$F174&lt;&gt;$G$2,$H174&lt;&gt;""),Final,"")))))</f>
        <v>Please select a Third Level Principal Entity #, as applicable.</v>
      </c>
      <c r="R174" s="117" t="str">
        <f>IF(LEFT(B174,1)="&lt;","",IF(RIGHT(LEFT(B174,2),1)=".",IF(RIGHT(LEFT(B174,4),1)=".",IF(RIGHT(LEFT(B174,7),1)=")",LEFT(B174,7),LEFT(B174,8)),IF(RIGHT(LEFT(B174,8),1)=")",LEFT(B174,8),LEFT(B174,9))),IF(RIGHT(LEFT(B174,5),1)=".",IF(RIGHT(LEFT(B174,8),1)=")",LEFT(B174,8),LEFT(B174,9)),IF(RIGHT(LEFT(B174,9),1)=")",LEFT(B174,9),LEFT(B174,10)))))</f>
        <v/>
      </c>
      <c r="T174" s="117">
        <f t="shared" ref="T174:T205" si="14">IF(OR(N174=NOT_OK,N174=NOT_OK&amp;"  "&amp;NaturalPerson,N174=Pof3rd_NotOK,N174=NotNeeded),1,IF(N174=OK&amp;Final,4,0))</f>
        <v>0</v>
      </c>
      <c r="V174" s="84" t="str">
        <f>IF(OR($F174=Menus!$E$2,$F174=Menus!$E$3,$F174=Menus!$E$4,$F174=Menus!$E$5,$F174=Menus!$E$6,$F174=Menus!$E$7,$F174=Menus!$E$8,$F174=Menus!$E$9,$F174=Menus!$E$10,$F174=Menus!$E$11,$F174=Menus!$E$12,$F174=Menus!$E$13,$F174=Menus!$E$14)=FALSE,"Pof3rd_NotOK","")</f>
        <v/>
      </c>
    </row>
    <row r="175" spans="1:22" ht="20.100000000000001" customHeight="1" x14ac:dyDescent="0.25">
      <c r="B175" s="231" t="s">
        <v>12</v>
      </c>
      <c r="C175" s="231"/>
      <c r="D175" s="231"/>
      <c r="F175" s="30" t="s">
        <v>2</v>
      </c>
      <c r="H175" s="9"/>
      <c r="J175" s="149" t="s">
        <v>13</v>
      </c>
      <c r="L175" s="137"/>
      <c r="N175" s="101" t="str">
        <f>IF(OR($F175=Menus!$E$2,$F175=Menus!$E$3,$F175=Menus!$E$4,$F175=Menus!$E$5,$F175=Menus!$E$6,$F175=Menus!$E$7,$F175=Menus!$E$8,$F175=Menus!$E$9,$F175=Menus!$E$10,$F175=Menus!$E$11,$F175=Menus!$E$12,$F175=Menus!$E$13,$F175=Menus!$E$14)=FALSE,Pof3rd_NotOK,IF($B175="N/A - Natural Person",NotNeeded,IF(OR($B175=Menus!$M$2,ISERROR(INDEX($J$107:$J$166,MATCH($R175,$D$107:$D$166,0))))=TRUE,Select3PrincipalNo,IF($F175=Menus!$E$2,SelectaPrincipal,IF(OR(INDEX($J$107:$J$166,MATCH($R175,$D$107:$D$166,0))=Menus!$F$4,INDEX($J$107:$J$166,MATCH($R175,$D$107:$D$166,0))=Menus!$F$5),IF(OR($F175=Menus!$G$3,$F175=Menus!$G$4,$F175=Menus!$G$5,$F175=Menus!$G$6),OK,NOT_OK)))&amp;IF(AND($H175="",$F175&lt;&gt;Menus!$G$2),NeedName,IF(AND($B175&lt;&gt;Menus!$M$2,$F175&lt;&gt;$G$2,$H175&lt;&gt;""),Final,"")))))</f>
        <v>Please select a Third Level Principal Entity #, as applicable.</v>
      </c>
      <c r="R175" s="117" t="str">
        <f t="shared" ref="R175:R233" si="15">IF(LEFT(B175,1)="&lt;","",IF(RIGHT(LEFT(B175,2),1)=".",IF(RIGHT(LEFT(B175,4),1)=".",IF(RIGHT(LEFT(B175,7),1)=")",LEFT(B175,7),LEFT(B175,8)),IF(RIGHT(LEFT(B175,8),1)=")",LEFT(B175,8),LEFT(B175,9))),IF(RIGHT(LEFT(B175,5),1)=".",IF(RIGHT(LEFT(B175,8),1)=")",LEFT(B175,8),LEFT(B175,9)),IF(RIGHT(LEFT(B175,9),1)=")",LEFT(B175,9),LEFT(B175,10)))))</f>
        <v/>
      </c>
      <c r="T175" s="117">
        <f t="shared" si="14"/>
        <v>0</v>
      </c>
      <c r="V175" s="84" t="str">
        <f>IF(OR($F175=Menus!$E$2,$F175=Menus!$E$3,$F175=Menus!$E$4,$F175=Menus!$E$5,$F175=Menus!$E$6,$F175=Menus!$E$7,$F175=Menus!$E$8,$F175=Menus!$E$9,$F175=Menus!$E$10,$F175=Menus!$E$11,$F175=Menus!$E$12,$F175=Menus!$E$13,$F175=Menus!$E$14)=FALSE,"Pof3rd_NotOK","")</f>
        <v/>
      </c>
    </row>
    <row r="176" spans="1:22" ht="20.100000000000001" customHeight="1" x14ac:dyDescent="0.25">
      <c r="B176" s="231" t="s">
        <v>12</v>
      </c>
      <c r="C176" s="231"/>
      <c r="D176" s="231"/>
      <c r="F176" s="30" t="s">
        <v>2</v>
      </c>
      <c r="H176" s="9"/>
      <c r="J176" s="149" t="s">
        <v>13</v>
      </c>
      <c r="L176" s="137"/>
      <c r="N176" s="101" t="str">
        <f>IF(OR($F176=Menus!$E$2,$F176=Menus!$E$3,$F176=Menus!$E$4,$F176=Menus!$E$5,$F176=Menus!$E$6,$F176=Menus!$E$7,$F176=Menus!$E$8,$F176=Menus!$E$9,$F176=Menus!$E$10,$F176=Menus!$E$11,$F176=Menus!$E$12,$F176=Menus!$E$13,$F176=Menus!$E$14)=FALSE,Pof3rd_NotOK,IF($B176="N/A - Natural Person",NotNeeded,IF(OR($B176=Menus!$M$2,ISERROR(INDEX($J$107:$J$166,MATCH($R176,$D$107:$D$166,0))))=TRUE,Select3PrincipalNo,IF($F176=Menus!$E$2,SelectaPrincipal,IF(OR(INDEX($J$107:$J$166,MATCH($R176,$D$107:$D$166,0))=Menus!$F$4,INDEX($J$107:$J$166,MATCH($R176,$D$107:$D$166,0))=Menus!$F$5),IF(OR($F176=Menus!$G$3,$F176=Menus!$G$4,$F176=Menus!$G$5,$F176=Menus!$G$6),OK,NOT_OK)))&amp;IF(AND($H176="",$F176&lt;&gt;Menus!$G$2),NeedName,IF(AND($B176&lt;&gt;Menus!$M$2,$F176&lt;&gt;$G$2,$H176&lt;&gt;""),Final,"")))))</f>
        <v>Please select a Third Level Principal Entity #, as applicable.</v>
      </c>
      <c r="R176" s="117" t="str">
        <f t="shared" si="15"/>
        <v/>
      </c>
      <c r="T176" s="117">
        <f t="shared" si="14"/>
        <v>0</v>
      </c>
      <c r="V176" s="84" t="str">
        <f>IF(OR($F176=Menus!$E$2,$F176=Menus!$E$3,$F176=Menus!$E$4,$F176=Menus!$E$5,$F176=Menus!$E$6,$F176=Menus!$E$7,$F176=Menus!$E$8,$F176=Menus!$E$9,$F176=Menus!$E$10,$F176=Menus!$E$11,$F176=Menus!$E$12,$F176=Menus!$E$13,$F176=Menus!$E$14)=FALSE,"Pof3rd_NotOK","")</f>
        <v/>
      </c>
    </row>
    <row r="177" spans="2:22" ht="20.100000000000001" customHeight="1" x14ac:dyDescent="0.25">
      <c r="B177" s="231" t="s">
        <v>12</v>
      </c>
      <c r="C177" s="231"/>
      <c r="D177" s="231"/>
      <c r="F177" s="30" t="s">
        <v>2</v>
      </c>
      <c r="H177" s="9"/>
      <c r="J177" s="149" t="s">
        <v>13</v>
      </c>
      <c r="L177" s="137"/>
      <c r="N177" s="101" t="str">
        <f>IF(OR($F177=Menus!$E$2,$F177=Menus!$E$3,$F177=Menus!$E$4,$F177=Menus!$E$5,$F177=Menus!$E$6,$F177=Menus!$E$7,$F177=Menus!$E$8,$F177=Menus!$E$9,$F177=Menus!$E$10,$F177=Menus!$E$11,$F177=Menus!$E$12,$F177=Menus!$E$13,$F177=Menus!$E$14)=FALSE,Pof3rd_NotOK,IF($B177="N/A - Natural Person",NotNeeded,IF(OR($B177=Menus!$M$2,ISERROR(INDEX($J$107:$J$166,MATCH($R177,$D$107:$D$166,0))))=TRUE,Select3PrincipalNo,IF($F177=Menus!$E$2,SelectaPrincipal,IF(OR(INDEX($J$107:$J$166,MATCH($R177,$D$107:$D$166,0))=Menus!$F$4,INDEX($J$107:$J$166,MATCH($R177,$D$107:$D$166,0))=Menus!$F$5),IF(OR($F177=Menus!$G$3,$F177=Menus!$G$4,$F177=Menus!$G$5,$F177=Menus!$G$6),OK,NOT_OK)))&amp;IF(AND($H177="",$F177&lt;&gt;Menus!$G$2),NeedName,IF(AND($B177&lt;&gt;Menus!$M$2,$F177&lt;&gt;$G$2,$H177&lt;&gt;""),Final,"")))))</f>
        <v>Please select a Third Level Principal Entity #, as applicable.</v>
      </c>
      <c r="R177" s="117" t="str">
        <f t="shared" si="15"/>
        <v/>
      </c>
      <c r="T177" s="117">
        <f t="shared" si="14"/>
        <v>0</v>
      </c>
      <c r="V177" s="84" t="str">
        <f>IF(OR($F177=Menus!$E$2,$F177=Menus!$E$3,$F177=Menus!$E$4,$F177=Menus!$E$5,$F177=Menus!$E$6,$F177=Menus!$E$7,$F177=Menus!$E$8,$F177=Menus!$E$9,$F177=Menus!$E$10,$F177=Menus!$E$11,$F177=Menus!$E$12,$F177=Menus!$E$13,$F177=Menus!$E$14)=FALSE,"Pof3rd_NotOK","")</f>
        <v/>
      </c>
    </row>
    <row r="178" spans="2:22" ht="20.100000000000001" customHeight="1" x14ac:dyDescent="0.25">
      <c r="B178" s="231" t="s">
        <v>12</v>
      </c>
      <c r="C178" s="231"/>
      <c r="D178" s="231"/>
      <c r="F178" s="30" t="s">
        <v>2</v>
      </c>
      <c r="H178" s="9"/>
      <c r="J178" s="149" t="s">
        <v>13</v>
      </c>
      <c r="L178" s="137"/>
      <c r="N178" s="101" t="str">
        <f>IF(OR($F178=Menus!$E$2,$F178=Menus!$E$3,$F178=Menus!$E$4,$F178=Menus!$E$5,$F178=Menus!$E$6,$F178=Menus!$E$7,$F178=Menus!$E$8,$F178=Menus!$E$9,$F178=Menus!$E$10,$F178=Menus!$E$11,$F178=Menus!$E$12,$F178=Menus!$E$13,$F178=Menus!$E$14)=FALSE,Pof3rd_NotOK,IF($B178="N/A - Natural Person",NotNeeded,IF(OR($B178=Menus!$M$2,ISERROR(INDEX($J$107:$J$166,MATCH($R178,$D$107:$D$166,0))))=TRUE,Select3PrincipalNo,IF($F178=Menus!$E$2,SelectaPrincipal,IF(OR(INDEX($J$107:$J$166,MATCH($R178,$D$107:$D$166,0))=Menus!$F$4,INDEX($J$107:$J$166,MATCH($R178,$D$107:$D$166,0))=Menus!$F$5),IF(OR($F178=Menus!$G$3,$F178=Menus!$G$4,$F178=Menus!$G$5,$F178=Menus!$G$6),OK,NOT_OK)))&amp;IF(AND($H178="",$F178&lt;&gt;Menus!$G$2),NeedName,IF(AND($B178&lt;&gt;Menus!$M$2,$F178&lt;&gt;$G$2,$H178&lt;&gt;""),Final,"")))))</f>
        <v>Please select a Third Level Principal Entity #, as applicable.</v>
      </c>
      <c r="R178" s="117" t="str">
        <f t="shared" si="15"/>
        <v/>
      </c>
      <c r="T178" s="117">
        <f t="shared" si="14"/>
        <v>0</v>
      </c>
      <c r="V178" s="84" t="str">
        <f>IF(OR($F178=Menus!$E$2,$F178=Menus!$E$3,$F178=Menus!$E$4,$F178=Menus!$E$5,$F178=Menus!$E$6,$F178=Menus!$E$7,$F178=Menus!$E$8,$F178=Menus!$E$9,$F178=Menus!$E$10,$F178=Menus!$E$11,$F178=Menus!$E$12,$F178=Menus!$E$13,$F178=Menus!$E$14)=FALSE,"Pof3rd_NotOK","")</f>
        <v/>
      </c>
    </row>
    <row r="179" spans="2:22" ht="20.100000000000001" customHeight="1" x14ac:dyDescent="0.25">
      <c r="B179" s="231" t="s">
        <v>12</v>
      </c>
      <c r="C179" s="231"/>
      <c r="D179" s="231"/>
      <c r="F179" s="30" t="s">
        <v>2</v>
      </c>
      <c r="H179" s="9"/>
      <c r="J179" s="149" t="s">
        <v>13</v>
      </c>
      <c r="L179" s="137"/>
      <c r="N179" s="101" t="str">
        <f>IF(OR($F179=Menus!$E$2,$F179=Menus!$E$3,$F179=Menus!$E$4,$F179=Menus!$E$5,$F179=Menus!$E$6,$F179=Menus!$E$7,$F179=Menus!$E$8,$F179=Menus!$E$9,$F179=Menus!$E$10,$F179=Menus!$E$11,$F179=Menus!$E$12,$F179=Menus!$E$13,$F179=Menus!$E$14)=FALSE,Pof3rd_NotOK,IF($B179="N/A - Natural Person",NotNeeded,IF(OR($B179=Menus!$M$2,ISERROR(INDEX($J$107:$J$166,MATCH($R179,$D$107:$D$166,0))))=TRUE,Select3PrincipalNo,IF($F179=Menus!$E$2,SelectaPrincipal,IF(OR(INDEX($J$107:$J$166,MATCH($R179,$D$107:$D$166,0))=Menus!$F$4,INDEX($J$107:$J$166,MATCH($R179,$D$107:$D$166,0))=Menus!$F$5),IF(OR($F179=Menus!$G$3,$F179=Menus!$G$4,$F179=Menus!$G$5,$F179=Menus!$G$6),OK,NOT_OK)))&amp;IF(AND($H179="",$F179&lt;&gt;Menus!$G$2),NeedName,IF(AND($B179&lt;&gt;Menus!$M$2,$F179&lt;&gt;$G$2,$H179&lt;&gt;""),Final,"")))))</f>
        <v>Please select a Third Level Principal Entity #, as applicable.</v>
      </c>
      <c r="R179" s="117" t="str">
        <f t="shared" si="15"/>
        <v/>
      </c>
      <c r="T179" s="117">
        <f t="shared" si="14"/>
        <v>0</v>
      </c>
      <c r="V179" s="84" t="str">
        <f>IF(OR($F179=Menus!$E$2,$F179=Menus!$E$3,$F179=Menus!$E$4,$F179=Menus!$E$5,$F179=Menus!$E$6,$F179=Menus!$E$7,$F179=Menus!$E$8,$F179=Menus!$E$9,$F179=Menus!$E$10,$F179=Menus!$E$11,$F179=Menus!$E$12,$F179=Menus!$E$13,$F179=Menus!$E$14)=FALSE,"Pof3rd_NotOK","")</f>
        <v/>
      </c>
    </row>
    <row r="180" spans="2:22" ht="20.100000000000001" customHeight="1" x14ac:dyDescent="0.25">
      <c r="B180" s="231" t="s">
        <v>12</v>
      </c>
      <c r="C180" s="231"/>
      <c r="D180" s="231"/>
      <c r="F180" s="30" t="s">
        <v>2</v>
      </c>
      <c r="H180" s="9"/>
      <c r="J180" s="149" t="s">
        <v>13</v>
      </c>
      <c r="L180" s="137"/>
      <c r="N180" s="101" t="str">
        <f>IF(OR($F180=Menus!$E$2,$F180=Menus!$E$3,$F180=Menus!$E$4,$F180=Menus!$E$5,$F180=Menus!$E$6,$F180=Menus!$E$7,$F180=Menus!$E$8,$F180=Menus!$E$9,$F180=Menus!$E$10,$F180=Menus!$E$11,$F180=Menus!$E$12,$F180=Menus!$E$13,$F180=Menus!$E$14)=FALSE,Pof3rd_NotOK,IF($B180="N/A - Natural Person",NotNeeded,IF(OR($B180=Menus!$M$2,ISERROR(INDEX($J$107:$J$166,MATCH($R180,$D$107:$D$166,0))))=TRUE,Select3PrincipalNo,IF($F180=Menus!$E$2,SelectaPrincipal,IF(OR(INDEX($J$107:$J$166,MATCH($R180,$D$107:$D$166,0))=Menus!$F$4,INDEX($J$107:$J$166,MATCH($R180,$D$107:$D$166,0))=Menus!$F$5),IF(OR($F180=Menus!$G$3,$F180=Menus!$G$4,$F180=Menus!$G$5,$F180=Menus!$G$6),OK,NOT_OK)))&amp;IF(AND($H180="",$F180&lt;&gt;Menus!$G$2),NeedName,IF(AND($B180&lt;&gt;Menus!$M$2,$F180&lt;&gt;$G$2,$H180&lt;&gt;""),Final,"")))))</f>
        <v>Please select a Third Level Principal Entity #, as applicable.</v>
      </c>
      <c r="R180" s="117" t="str">
        <f t="shared" si="15"/>
        <v/>
      </c>
      <c r="T180" s="117">
        <f t="shared" si="14"/>
        <v>0</v>
      </c>
      <c r="V180" s="84" t="str">
        <f>IF(OR($F180=Menus!$E$2,$F180=Menus!$E$3,$F180=Menus!$E$4,$F180=Menus!$E$5,$F180=Menus!$E$6,$F180=Menus!$E$7,$F180=Menus!$E$8,$F180=Menus!$E$9,$F180=Menus!$E$10,$F180=Menus!$E$11,$F180=Menus!$E$12,$F180=Menus!$E$13,$F180=Menus!$E$14)=FALSE,"Pof3rd_NotOK","")</f>
        <v/>
      </c>
    </row>
    <row r="181" spans="2:22" ht="20.100000000000001" customHeight="1" x14ac:dyDescent="0.25">
      <c r="B181" s="231" t="s">
        <v>12</v>
      </c>
      <c r="C181" s="231"/>
      <c r="D181" s="231"/>
      <c r="F181" s="30" t="s">
        <v>2</v>
      </c>
      <c r="H181" s="9"/>
      <c r="J181" s="149" t="s">
        <v>13</v>
      </c>
      <c r="L181" s="137"/>
      <c r="N181" s="101" t="str">
        <f>IF(OR($F181=Menus!$E$2,$F181=Menus!$E$3,$F181=Menus!$E$4,$F181=Menus!$E$5,$F181=Menus!$E$6,$F181=Menus!$E$7,$F181=Menus!$E$8,$F181=Menus!$E$9,$F181=Menus!$E$10,$F181=Menus!$E$11,$F181=Menus!$E$12,$F181=Menus!$E$13,$F181=Menus!$E$14)=FALSE,Pof3rd_NotOK,IF($B181="N/A - Natural Person",NotNeeded,IF(OR($B181=Menus!$M$2,ISERROR(INDEX($J$107:$J$166,MATCH($R181,$D$107:$D$166,0))))=TRUE,Select3PrincipalNo,IF($F181=Menus!$E$2,SelectaPrincipal,IF(OR(INDEX($J$107:$J$166,MATCH($R181,$D$107:$D$166,0))=Menus!$F$4,INDEX($J$107:$J$166,MATCH($R181,$D$107:$D$166,0))=Menus!$F$5),IF(OR($F181=Menus!$G$3,$F181=Menus!$G$4,$F181=Menus!$G$5,$F181=Menus!$G$6),OK,NOT_OK)))&amp;IF(AND($H181="",$F181&lt;&gt;Menus!$G$2),NeedName,IF(AND($B181&lt;&gt;Menus!$M$2,$F181&lt;&gt;$G$2,$H181&lt;&gt;""),Final,"")))))</f>
        <v>Please select a Third Level Principal Entity #, as applicable.</v>
      </c>
      <c r="R181" s="117" t="str">
        <f t="shared" si="15"/>
        <v/>
      </c>
      <c r="T181" s="117">
        <f t="shared" si="14"/>
        <v>0</v>
      </c>
      <c r="V181" s="84" t="str">
        <f>IF(OR($F181=Menus!$E$2,$F181=Menus!$E$3,$F181=Menus!$E$4,$F181=Menus!$E$5,$F181=Menus!$E$6,$F181=Menus!$E$7,$F181=Menus!$E$8,$F181=Menus!$E$9,$F181=Menus!$E$10,$F181=Menus!$E$11,$F181=Menus!$E$12,$F181=Menus!$E$13,$F181=Menus!$E$14)=FALSE,"Pof3rd_NotOK","")</f>
        <v/>
      </c>
    </row>
    <row r="182" spans="2:22" ht="20.100000000000001" customHeight="1" x14ac:dyDescent="0.25">
      <c r="B182" s="231" t="s">
        <v>12</v>
      </c>
      <c r="C182" s="231"/>
      <c r="D182" s="231"/>
      <c r="F182" s="30" t="s">
        <v>2</v>
      </c>
      <c r="H182" s="9"/>
      <c r="J182" s="149" t="s">
        <v>13</v>
      </c>
      <c r="L182" s="137"/>
      <c r="N182" s="101" t="str">
        <f>IF(OR($F182=Menus!$E$2,$F182=Menus!$E$3,$F182=Menus!$E$4,$F182=Menus!$E$5,$F182=Menus!$E$6,$F182=Menus!$E$7,$F182=Menus!$E$8,$F182=Menus!$E$9,$F182=Menus!$E$10,$F182=Menus!$E$11,$F182=Menus!$E$12,$F182=Menus!$E$13,$F182=Menus!$E$14)=FALSE,Pof3rd_NotOK,IF($B182="N/A - Natural Person",NotNeeded,IF(OR($B182=Menus!$M$2,ISERROR(INDEX($J$107:$J$166,MATCH($R182,$D$107:$D$166,0))))=TRUE,Select3PrincipalNo,IF($F182=Menus!$E$2,SelectaPrincipal,IF(OR(INDEX($J$107:$J$166,MATCH($R182,$D$107:$D$166,0))=Menus!$F$4,INDEX($J$107:$J$166,MATCH($R182,$D$107:$D$166,0))=Menus!$F$5),IF(OR($F182=Menus!$G$3,$F182=Menus!$G$4,$F182=Menus!$G$5,$F182=Menus!$G$6),OK,NOT_OK)))&amp;IF(AND($H182="",$F182&lt;&gt;Menus!$G$2),NeedName,IF(AND($B182&lt;&gt;Menus!$M$2,$F182&lt;&gt;$G$2,$H182&lt;&gt;""),Final,"")))))</f>
        <v>Please select a Third Level Principal Entity #, as applicable.</v>
      </c>
      <c r="R182" s="117" t="str">
        <f t="shared" si="15"/>
        <v/>
      </c>
      <c r="T182" s="117">
        <f t="shared" si="14"/>
        <v>0</v>
      </c>
      <c r="V182" s="84" t="str">
        <f>IF(OR($F182=Menus!$E$2,$F182=Menus!$E$3,$F182=Menus!$E$4,$F182=Menus!$E$5,$F182=Menus!$E$6,$F182=Menus!$E$7,$F182=Menus!$E$8,$F182=Menus!$E$9,$F182=Menus!$E$10,$F182=Menus!$E$11,$F182=Menus!$E$12,$F182=Menus!$E$13,$F182=Menus!$E$14)=FALSE,"Pof3rd_NotOK","")</f>
        <v/>
      </c>
    </row>
    <row r="183" spans="2:22" ht="20.100000000000001" customHeight="1" x14ac:dyDescent="0.25">
      <c r="B183" s="231" t="s">
        <v>12</v>
      </c>
      <c r="C183" s="231"/>
      <c r="D183" s="231"/>
      <c r="F183" s="30" t="s">
        <v>2</v>
      </c>
      <c r="H183" s="9"/>
      <c r="J183" s="149" t="s">
        <v>13</v>
      </c>
      <c r="L183" s="137"/>
      <c r="N183" s="101" t="str">
        <f>IF(OR($F183=Menus!$E$2,$F183=Menus!$E$3,$F183=Menus!$E$4,$F183=Menus!$E$5,$F183=Menus!$E$6,$F183=Menus!$E$7,$F183=Menus!$E$8,$F183=Menus!$E$9,$F183=Menus!$E$10,$F183=Menus!$E$11,$F183=Menus!$E$12,$F183=Menus!$E$13,$F183=Menus!$E$14)=FALSE,Pof3rd_NotOK,IF($B183="N/A - Natural Person",NotNeeded,IF(OR($B183=Menus!$M$2,ISERROR(INDEX($J$107:$J$166,MATCH($R183,$D$107:$D$166,0))))=TRUE,Select3PrincipalNo,IF($F183=Menus!$E$2,SelectaPrincipal,IF(OR(INDEX($J$107:$J$166,MATCH($R183,$D$107:$D$166,0))=Menus!$F$4,INDEX($J$107:$J$166,MATCH($R183,$D$107:$D$166,0))=Menus!$F$5),IF(OR($F183=Menus!$G$3,$F183=Menus!$G$4,$F183=Menus!$G$5,$F183=Menus!$G$6),OK,NOT_OK)))&amp;IF(AND($H183="",$F183&lt;&gt;Menus!$G$2),NeedName,IF(AND($B183&lt;&gt;Menus!$M$2,$F183&lt;&gt;$G$2,$H183&lt;&gt;""),Final,"")))))</f>
        <v>Please select a Third Level Principal Entity #, as applicable.</v>
      </c>
      <c r="R183" s="117" t="str">
        <f t="shared" si="15"/>
        <v/>
      </c>
      <c r="T183" s="117">
        <f t="shared" si="14"/>
        <v>0</v>
      </c>
      <c r="V183" s="84" t="str">
        <f>IF(OR($F183=Menus!$E$2,$F183=Menus!$E$3,$F183=Menus!$E$4,$F183=Menus!$E$5,$F183=Menus!$E$6,$F183=Menus!$E$7,$F183=Menus!$E$8,$F183=Menus!$E$9,$F183=Menus!$E$10,$F183=Menus!$E$11,$F183=Menus!$E$12,$F183=Menus!$E$13,$F183=Menus!$E$14)=FALSE,"Pof3rd_NotOK","")</f>
        <v/>
      </c>
    </row>
    <row r="184" spans="2:22" ht="20.100000000000001" customHeight="1" x14ac:dyDescent="0.25">
      <c r="B184" s="231" t="s">
        <v>12</v>
      </c>
      <c r="C184" s="231"/>
      <c r="D184" s="231"/>
      <c r="F184" s="30" t="s">
        <v>2</v>
      </c>
      <c r="H184" s="9"/>
      <c r="J184" s="149" t="s">
        <v>13</v>
      </c>
      <c r="L184" s="137"/>
      <c r="N184" s="101" t="str">
        <f>IF(OR($F184=Menus!$E$2,$F184=Menus!$E$3,$F184=Menus!$E$4,$F184=Menus!$E$5,$F184=Menus!$E$6,$F184=Menus!$E$7,$F184=Menus!$E$8,$F184=Menus!$E$9,$F184=Menus!$E$10,$F184=Menus!$E$11,$F184=Menus!$E$12,$F184=Menus!$E$13,$F184=Menus!$E$14)=FALSE,Pof3rd_NotOK,IF($B184="N/A - Natural Person",NotNeeded,IF(OR($B184=Menus!$M$2,ISERROR(INDEX($J$107:$J$166,MATCH($R184,$D$107:$D$166,0))))=TRUE,Select3PrincipalNo,IF($F184=Menus!$E$2,SelectaPrincipal,IF(OR(INDEX($J$107:$J$166,MATCH($R184,$D$107:$D$166,0))=Menus!$F$4,INDEX($J$107:$J$166,MATCH($R184,$D$107:$D$166,0))=Menus!$F$5),IF(OR($F184=Menus!$G$3,$F184=Menus!$G$4,$F184=Menus!$G$5,$F184=Menus!$G$6),OK,NOT_OK)))&amp;IF(AND($H184="",$F184&lt;&gt;Menus!$G$2),NeedName,IF(AND($B184&lt;&gt;Menus!$M$2,$F184&lt;&gt;$G$2,$H184&lt;&gt;""),Final,"")))))</f>
        <v>Please select a Third Level Principal Entity #, as applicable.</v>
      </c>
      <c r="R184" s="117" t="str">
        <f t="shared" si="15"/>
        <v/>
      </c>
      <c r="T184" s="117">
        <f t="shared" si="14"/>
        <v>0</v>
      </c>
      <c r="V184" s="84" t="str">
        <f>IF(OR($F184=Menus!$E$2,$F184=Menus!$E$3,$F184=Menus!$E$4,$F184=Menus!$E$5,$F184=Menus!$E$6,$F184=Menus!$E$7,$F184=Menus!$E$8,$F184=Menus!$E$9,$F184=Menus!$E$10,$F184=Menus!$E$11,$F184=Menus!$E$12,$F184=Menus!$E$13,$F184=Menus!$E$14)=FALSE,"Pof3rd_NotOK","")</f>
        <v/>
      </c>
    </row>
    <row r="185" spans="2:22" ht="20.100000000000001" customHeight="1" x14ac:dyDescent="0.25">
      <c r="B185" s="231" t="s">
        <v>12</v>
      </c>
      <c r="C185" s="231"/>
      <c r="D185" s="231"/>
      <c r="F185" s="30" t="s">
        <v>2</v>
      </c>
      <c r="H185" s="9"/>
      <c r="J185" s="149" t="s">
        <v>13</v>
      </c>
      <c r="L185" s="137"/>
      <c r="N185" s="101" t="str">
        <f>IF(OR($F185=Menus!$E$2,$F185=Menus!$E$3,$F185=Menus!$E$4,$F185=Menus!$E$5,$F185=Menus!$E$6,$F185=Menus!$E$7,$F185=Menus!$E$8,$F185=Menus!$E$9,$F185=Menus!$E$10,$F185=Menus!$E$11,$F185=Menus!$E$12,$F185=Menus!$E$13,$F185=Menus!$E$14)=FALSE,Pof3rd_NotOK,IF($B185="N/A - Natural Person",NotNeeded,IF(OR($B185=Menus!$M$2,ISERROR(INDEX($J$107:$J$166,MATCH($R185,$D$107:$D$166,0))))=TRUE,Select3PrincipalNo,IF($F185=Menus!$E$2,SelectaPrincipal,IF(OR(INDEX($J$107:$J$166,MATCH($R185,$D$107:$D$166,0))=Menus!$F$4,INDEX($J$107:$J$166,MATCH($R185,$D$107:$D$166,0))=Menus!$F$5),IF(OR($F185=Menus!$G$3,$F185=Menus!$G$4,$F185=Menus!$G$5,$F185=Menus!$G$6),OK,NOT_OK)))&amp;IF(AND($H185="",$F185&lt;&gt;Menus!$G$2),NeedName,IF(AND($B185&lt;&gt;Menus!$M$2,$F185&lt;&gt;$G$2,$H185&lt;&gt;""),Final,"")))))</f>
        <v>Please select a Third Level Principal Entity #, as applicable.</v>
      </c>
      <c r="R185" s="117" t="str">
        <f t="shared" si="15"/>
        <v/>
      </c>
      <c r="T185" s="117">
        <f t="shared" si="14"/>
        <v>0</v>
      </c>
      <c r="V185" s="84" t="str">
        <f>IF(OR($F185=Menus!$E$2,$F185=Menus!$E$3,$F185=Menus!$E$4,$F185=Menus!$E$5,$F185=Menus!$E$6,$F185=Menus!$E$7,$F185=Menus!$E$8,$F185=Menus!$E$9,$F185=Menus!$E$10,$F185=Menus!$E$11,$F185=Menus!$E$12,$F185=Menus!$E$13,$F185=Menus!$E$14)=FALSE,"Pof3rd_NotOK","")</f>
        <v/>
      </c>
    </row>
    <row r="186" spans="2:22" ht="20.100000000000001" customHeight="1" x14ac:dyDescent="0.25">
      <c r="B186" s="231" t="s">
        <v>12</v>
      </c>
      <c r="C186" s="231"/>
      <c r="D186" s="231"/>
      <c r="F186" s="30" t="s">
        <v>2</v>
      </c>
      <c r="H186" s="9"/>
      <c r="J186" s="149" t="s">
        <v>13</v>
      </c>
      <c r="L186" s="137"/>
      <c r="N186" s="101" t="str">
        <f>IF(OR($F186=Menus!$E$2,$F186=Menus!$E$3,$F186=Menus!$E$4,$F186=Menus!$E$5,$F186=Menus!$E$6,$F186=Menus!$E$7,$F186=Menus!$E$8,$F186=Menus!$E$9,$F186=Menus!$E$10,$F186=Menus!$E$11,$F186=Menus!$E$12,$F186=Menus!$E$13,$F186=Menus!$E$14)=FALSE,Pof3rd_NotOK,IF($B186="N/A - Natural Person",NotNeeded,IF(OR($B186=Menus!$M$2,ISERROR(INDEX($J$107:$J$166,MATCH($R186,$D$107:$D$166,0))))=TRUE,Select3PrincipalNo,IF($F186=Menus!$E$2,SelectaPrincipal,IF(OR(INDEX($J$107:$J$166,MATCH($R186,$D$107:$D$166,0))=Menus!$F$4,INDEX($J$107:$J$166,MATCH($R186,$D$107:$D$166,0))=Menus!$F$5),IF(OR($F186=Menus!$G$3,$F186=Menus!$G$4,$F186=Menus!$G$5,$F186=Menus!$G$6),OK,NOT_OK)))&amp;IF(AND($H186="",$F186&lt;&gt;Menus!$G$2),NeedName,IF(AND($B186&lt;&gt;Menus!$M$2,$F186&lt;&gt;$G$2,$H186&lt;&gt;""),Final,"")))))</f>
        <v>Please select a Third Level Principal Entity #, as applicable.</v>
      </c>
      <c r="R186" s="117" t="str">
        <f t="shared" si="15"/>
        <v/>
      </c>
      <c r="T186" s="117">
        <f t="shared" si="14"/>
        <v>0</v>
      </c>
      <c r="V186" s="84" t="str">
        <f>IF(OR($F186=Menus!$E$2,$F186=Menus!$E$3,$F186=Menus!$E$4,$F186=Menus!$E$5,$F186=Menus!$E$6,$F186=Menus!$E$7,$F186=Menus!$E$8,$F186=Menus!$E$9,$F186=Menus!$E$10,$F186=Menus!$E$11,$F186=Menus!$E$12,$F186=Menus!$E$13,$F186=Menus!$E$14)=FALSE,"Pof3rd_NotOK","")</f>
        <v/>
      </c>
    </row>
    <row r="187" spans="2:22" ht="20.100000000000001" customHeight="1" x14ac:dyDescent="0.25">
      <c r="B187" s="231" t="s">
        <v>12</v>
      </c>
      <c r="C187" s="231"/>
      <c r="D187" s="231"/>
      <c r="F187" s="30" t="s">
        <v>2</v>
      </c>
      <c r="H187" s="9"/>
      <c r="J187" s="149" t="s">
        <v>13</v>
      </c>
      <c r="L187" s="137"/>
      <c r="N187" s="101" t="str">
        <f>IF(OR($F187=Menus!$E$2,$F187=Menus!$E$3,$F187=Menus!$E$4,$F187=Menus!$E$5,$F187=Menus!$E$6,$F187=Menus!$E$7,$F187=Menus!$E$8,$F187=Menus!$E$9,$F187=Menus!$E$10,$F187=Menus!$E$11,$F187=Menus!$E$12,$F187=Menus!$E$13,$F187=Menus!$E$14)=FALSE,Pof3rd_NotOK,IF($B187="N/A - Natural Person",NotNeeded,IF(OR($B187=Menus!$M$2,ISERROR(INDEX($J$107:$J$166,MATCH($R187,$D$107:$D$166,0))))=TRUE,Select3PrincipalNo,IF($F187=Menus!$E$2,SelectaPrincipal,IF(OR(INDEX($J$107:$J$166,MATCH($R187,$D$107:$D$166,0))=Menus!$F$4,INDEX($J$107:$J$166,MATCH($R187,$D$107:$D$166,0))=Menus!$F$5),IF(OR($F187=Menus!$G$3,$F187=Menus!$G$4,$F187=Menus!$G$5,$F187=Menus!$G$6),OK,NOT_OK)))&amp;IF(AND($H187="",$F187&lt;&gt;Menus!$G$2),NeedName,IF(AND($B187&lt;&gt;Menus!$M$2,$F187&lt;&gt;$G$2,$H187&lt;&gt;""),Final,"")))))</f>
        <v>Please select a Third Level Principal Entity #, as applicable.</v>
      </c>
      <c r="R187" s="117" t="str">
        <f t="shared" si="15"/>
        <v/>
      </c>
      <c r="T187" s="117">
        <f t="shared" si="14"/>
        <v>0</v>
      </c>
      <c r="V187" s="84" t="str">
        <f>IF(OR($F187=Menus!$E$2,$F187=Menus!$E$3,$F187=Menus!$E$4,$F187=Menus!$E$5,$F187=Menus!$E$6,$F187=Menus!$E$7,$F187=Menus!$E$8,$F187=Menus!$E$9,$F187=Menus!$E$10,$F187=Menus!$E$11,$F187=Menus!$E$12,$F187=Menus!$E$13,$F187=Menus!$E$14)=FALSE,"Pof3rd_NotOK","")</f>
        <v/>
      </c>
    </row>
    <row r="188" spans="2:22" ht="20.100000000000001" customHeight="1" x14ac:dyDescent="0.25">
      <c r="B188" s="231" t="s">
        <v>12</v>
      </c>
      <c r="C188" s="231"/>
      <c r="D188" s="231"/>
      <c r="F188" s="30" t="s">
        <v>2</v>
      </c>
      <c r="H188" s="9"/>
      <c r="J188" s="149" t="s">
        <v>13</v>
      </c>
      <c r="L188" s="137"/>
      <c r="N188" s="101" t="str">
        <f>IF(OR($F188=Menus!$E$2,$F188=Menus!$E$3,$F188=Menus!$E$4,$F188=Menus!$E$5,$F188=Menus!$E$6,$F188=Menus!$E$7,$F188=Menus!$E$8,$F188=Menus!$E$9,$F188=Menus!$E$10,$F188=Menus!$E$11,$F188=Menus!$E$12,$F188=Menus!$E$13,$F188=Menus!$E$14)=FALSE,Pof3rd_NotOK,IF($B188="N/A - Natural Person",NotNeeded,IF(OR($B188=Menus!$M$2,ISERROR(INDEX($J$107:$J$166,MATCH($R188,$D$107:$D$166,0))))=TRUE,Select3PrincipalNo,IF($F188=Menus!$E$2,SelectaPrincipal,IF(OR(INDEX($J$107:$J$166,MATCH($R188,$D$107:$D$166,0))=Menus!$F$4,INDEX($J$107:$J$166,MATCH($R188,$D$107:$D$166,0))=Menus!$F$5),IF(OR($F188=Menus!$G$3,$F188=Menus!$G$4,$F188=Menus!$G$5,$F188=Menus!$G$6),OK,NOT_OK)))&amp;IF(AND($H188="",$F188&lt;&gt;Menus!$G$2),NeedName,IF(AND($B188&lt;&gt;Menus!$M$2,$F188&lt;&gt;$G$2,$H188&lt;&gt;""),Final,"")))))</f>
        <v>Please select a Third Level Principal Entity #, as applicable.</v>
      </c>
      <c r="R188" s="117" t="str">
        <f t="shared" si="15"/>
        <v/>
      </c>
      <c r="T188" s="117">
        <f t="shared" si="14"/>
        <v>0</v>
      </c>
      <c r="V188" s="84" t="str">
        <f>IF(OR($F188=Menus!$E$2,$F188=Menus!$E$3,$F188=Menus!$E$4,$F188=Menus!$E$5,$F188=Menus!$E$6,$F188=Menus!$E$7,$F188=Menus!$E$8,$F188=Menus!$E$9,$F188=Menus!$E$10,$F188=Menus!$E$11,$F188=Menus!$E$12,$F188=Menus!$E$13,$F188=Menus!$E$14)=FALSE,"Pof3rd_NotOK","")</f>
        <v/>
      </c>
    </row>
    <row r="189" spans="2:22" ht="20.100000000000001" customHeight="1" x14ac:dyDescent="0.25">
      <c r="B189" s="231" t="s">
        <v>12</v>
      </c>
      <c r="C189" s="231"/>
      <c r="D189" s="231"/>
      <c r="F189" s="30" t="s">
        <v>2</v>
      </c>
      <c r="H189" s="9"/>
      <c r="J189" s="149" t="s">
        <v>13</v>
      </c>
      <c r="L189" s="137"/>
      <c r="N189" s="101" t="str">
        <f>IF(OR($F189=Menus!$E$2,$F189=Menus!$E$3,$F189=Menus!$E$4,$F189=Menus!$E$5,$F189=Menus!$E$6,$F189=Menus!$E$7,$F189=Menus!$E$8,$F189=Menus!$E$9,$F189=Menus!$E$10,$F189=Menus!$E$11,$F189=Menus!$E$12,$F189=Menus!$E$13,$F189=Menus!$E$14)=FALSE,Pof3rd_NotOK,IF($B189="N/A - Natural Person",NotNeeded,IF(OR($B189=Menus!$M$2,ISERROR(INDEX($J$107:$J$166,MATCH($R189,$D$107:$D$166,0))))=TRUE,Select3PrincipalNo,IF($F189=Menus!$E$2,SelectaPrincipal,IF(OR(INDEX($J$107:$J$166,MATCH($R189,$D$107:$D$166,0))=Menus!$F$4,INDEX($J$107:$J$166,MATCH($R189,$D$107:$D$166,0))=Menus!$F$5),IF(OR($F189=Menus!$G$3,$F189=Menus!$G$4,$F189=Menus!$G$5,$F189=Menus!$G$6),OK,NOT_OK)))&amp;IF(AND($H189="",$F189&lt;&gt;Menus!$G$2),NeedName,IF(AND($B189&lt;&gt;Menus!$M$2,$F189&lt;&gt;$G$2,$H189&lt;&gt;""),Final,"")))))</f>
        <v>Please select a Third Level Principal Entity #, as applicable.</v>
      </c>
      <c r="R189" s="117" t="str">
        <f t="shared" si="15"/>
        <v/>
      </c>
      <c r="T189" s="117">
        <f t="shared" si="14"/>
        <v>0</v>
      </c>
      <c r="V189" s="84" t="str">
        <f>IF(OR($F189=Menus!$E$2,$F189=Menus!$E$3,$F189=Menus!$E$4,$F189=Menus!$E$5,$F189=Menus!$E$6,$F189=Menus!$E$7,$F189=Menus!$E$8,$F189=Menus!$E$9,$F189=Menus!$E$10,$F189=Menus!$E$11,$F189=Menus!$E$12,$F189=Menus!$E$13,$F189=Menus!$E$14)=FALSE,"Pof3rd_NotOK","")</f>
        <v/>
      </c>
    </row>
    <row r="190" spans="2:22" ht="20.100000000000001" customHeight="1" x14ac:dyDescent="0.25">
      <c r="B190" s="231" t="s">
        <v>12</v>
      </c>
      <c r="C190" s="231"/>
      <c r="D190" s="231"/>
      <c r="F190" s="30" t="s">
        <v>2</v>
      </c>
      <c r="H190" s="9"/>
      <c r="J190" s="149" t="s">
        <v>13</v>
      </c>
      <c r="L190" s="137"/>
      <c r="N190" s="101" t="str">
        <f>IF(OR($F190=Menus!$E$2,$F190=Menus!$E$3,$F190=Menus!$E$4,$F190=Menus!$E$5,$F190=Menus!$E$6,$F190=Menus!$E$7,$F190=Menus!$E$8,$F190=Menus!$E$9,$F190=Menus!$E$10,$F190=Menus!$E$11,$F190=Menus!$E$12,$F190=Menus!$E$13,$F190=Menus!$E$14)=FALSE,Pof3rd_NotOK,IF($B190="N/A - Natural Person",NotNeeded,IF(OR($B190=Menus!$M$2,ISERROR(INDEX($J$107:$J$166,MATCH($R190,$D$107:$D$166,0))))=TRUE,Select3PrincipalNo,IF($F190=Menus!$E$2,SelectaPrincipal,IF(OR(INDEX($J$107:$J$166,MATCH($R190,$D$107:$D$166,0))=Menus!$F$4,INDEX($J$107:$J$166,MATCH($R190,$D$107:$D$166,0))=Menus!$F$5),IF(OR($F190=Menus!$G$3,$F190=Menus!$G$4,$F190=Menus!$G$5,$F190=Menus!$G$6),OK,NOT_OK)))&amp;IF(AND($H190="",$F190&lt;&gt;Menus!$G$2),NeedName,IF(AND($B190&lt;&gt;Menus!$M$2,$F190&lt;&gt;$G$2,$H190&lt;&gt;""),Final,"")))))</f>
        <v>Please select a Third Level Principal Entity #, as applicable.</v>
      </c>
      <c r="R190" s="117" t="str">
        <f t="shared" si="15"/>
        <v/>
      </c>
      <c r="T190" s="117">
        <f t="shared" si="14"/>
        <v>0</v>
      </c>
      <c r="V190" s="84" t="str">
        <f>IF(OR($F190=Menus!$E$2,$F190=Menus!$E$3,$F190=Menus!$E$4,$F190=Menus!$E$5,$F190=Menus!$E$6,$F190=Menus!$E$7,$F190=Menus!$E$8,$F190=Menus!$E$9,$F190=Menus!$E$10,$F190=Menus!$E$11,$F190=Menus!$E$12,$F190=Menus!$E$13,$F190=Menus!$E$14)=FALSE,"Pof3rd_NotOK","")</f>
        <v/>
      </c>
    </row>
    <row r="191" spans="2:22" ht="20.100000000000001" customHeight="1" x14ac:dyDescent="0.25">
      <c r="B191" s="231" t="s">
        <v>12</v>
      </c>
      <c r="C191" s="231"/>
      <c r="D191" s="231"/>
      <c r="F191" s="30" t="s">
        <v>2</v>
      </c>
      <c r="H191" s="9"/>
      <c r="J191" s="149" t="s">
        <v>13</v>
      </c>
      <c r="L191" s="137"/>
      <c r="N191" s="101" t="str">
        <f>IF(OR($F191=Menus!$E$2,$F191=Menus!$E$3,$F191=Menus!$E$4,$F191=Menus!$E$5,$F191=Menus!$E$6,$F191=Menus!$E$7,$F191=Menus!$E$8,$F191=Menus!$E$9,$F191=Menus!$E$10,$F191=Menus!$E$11,$F191=Menus!$E$12,$F191=Menus!$E$13,$F191=Menus!$E$14)=FALSE,Pof3rd_NotOK,IF($B191="N/A - Natural Person",NotNeeded,IF(OR($B191=Menus!$M$2,ISERROR(INDEX($J$107:$J$166,MATCH($R191,$D$107:$D$166,0))))=TRUE,Select3PrincipalNo,IF($F191=Menus!$E$2,SelectaPrincipal,IF(OR(INDEX($J$107:$J$166,MATCH($R191,$D$107:$D$166,0))=Menus!$F$4,INDEX($J$107:$J$166,MATCH($R191,$D$107:$D$166,0))=Menus!$F$5),IF(OR($F191=Menus!$G$3,$F191=Menus!$G$4,$F191=Menus!$G$5,$F191=Menus!$G$6),OK,NOT_OK)))&amp;IF(AND($H191="",$F191&lt;&gt;Menus!$G$2),NeedName,IF(AND($B191&lt;&gt;Menus!$M$2,$F191&lt;&gt;$G$2,$H191&lt;&gt;""),Final,"")))))</f>
        <v>Please select a Third Level Principal Entity #, as applicable.</v>
      </c>
      <c r="R191" s="117" t="str">
        <f t="shared" si="15"/>
        <v/>
      </c>
      <c r="T191" s="117">
        <f t="shared" si="14"/>
        <v>0</v>
      </c>
      <c r="V191" s="84" t="str">
        <f>IF(OR($F191=Menus!$E$2,$F191=Menus!$E$3,$F191=Menus!$E$4,$F191=Menus!$E$5,$F191=Menus!$E$6,$F191=Menus!$E$7,$F191=Menus!$E$8,$F191=Menus!$E$9,$F191=Menus!$E$10,$F191=Menus!$E$11,$F191=Menus!$E$12,$F191=Menus!$E$13,$F191=Menus!$E$14)=FALSE,"Pof3rd_NotOK","")</f>
        <v/>
      </c>
    </row>
    <row r="192" spans="2:22" ht="20.100000000000001" customHeight="1" x14ac:dyDescent="0.25">
      <c r="B192" s="231" t="s">
        <v>12</v>
      </c>
      <c r="C192" s="231"/>
      <c r="D192" s="231"/>
      <c r="F192" s="30" t="s">
        <v>2</v>
      </c>
      <c r="H192" s="9"/>
      <c r="J192" s="149" t="s">
        <v>13</v>
      </c>
      <c r="L192" s="137"/>
      <c r="N192" s="101" t="str">
        <f>IF(OR($F192=Menus!$E$2,$F192=Menus!$E$3,$F192=Menus!$E$4,$F192=Menus!$E$5,$F192=Menus!$E$6,$F192=Menus!$E$7,$F192=Menus!$E$8,$F192=Menus!$E$9,$F192=Menus!$E$10,$F192=Menus!$E$11,$F192=Menus!$E$12,$F192=Menus!$E$13,$F192=Menus!$E$14)=FALSE,Pof3rd_NotOK,IF($B192="N/A - Natural Person",NotNeeded,IF(OR($B192=Menus!$M$2,ISERROR(INDEX($J$107:$J$166,MATCH($R192,$D$107:$D$166,0))))=TRUE,Select3PrincipalNo,IF($F192=Menus!$E$2,SelectaPrincipal,IF(OR(INDEX($J$107:$J$166,MATCH($R192,$D$107:$D$166,0))=Menus!$F$4,INDEX($J$107:$J$166,MATCH($R192,$D$107:$D$166,0))=Menus!$F$5),IF(OR($F192=Menus!$G$3,$F192=Menus!$G$4,$F192=Menus!$G$5,$F192=Menus!$G$6),OK,NOT_OK)))&amp;IF(AND($H192="",$F192&lt;&gt;Menus!$G$2),NeedName,IF(AND($B192&lt;&gt;Menus!$M$2,$F192&lt;&gt;$G$2,$H192&lt;&gt;""),Final,"")))))</f>
        <v>Please select a Third Level Principal Entity #, as applicable.</v>
      </c>
      <c r="R192" s="117" t="str">
        <f t="shared" si="15"/>
        <v/>
      </c>
      <c r="T192" s="117">
        <f t="shared" si="14"/>
        <v>0</v>
      </c>
      <c r="V192" s="84" t="str">
        <f>IF(OR($F192=Menus!$E$2,$F192=Menus!$E$3,$F192=Menus!$E$4,$F192=Menus!$E$5,$F192=Menus!$E$6,$F192=Menus!$E$7,$F192=Menus!$E$8,$F192=Menus!$E$9,$F192=Menus!$E$10,$F192=Menus!$E$11,$F192=Menus!$E$12,$F192=Menus!$E$13,$F192=Menus!$E$14)=FALSE,"Pof3rd_NotOK","")</f>
        <v/>
      </c>
    </row>
    <row r="193" spans="2:22" ht="20.100000000000001" customHeight="1" x14ac:dyDescent="0.25">
      <c r="B193" s="231" t="s">
        <v>12</v>
      </c>
      <c r="C193" s="231"/>
      <c r="D193" s="231"/>
      <c r="F193" s="30" t="s">
        <v>2</v>
      </c>
      <c r="H193" s="9"/>
      <c r="J193" s="149" t="s">
        <v>13</v>
      </c>
      <c r="L193" s="137"/>
      <c r="N193" s="101" t="str">
        <f>IF(OR($F193=Menus!$E$2,$F193=Menus!$E$3,$F193=Menus!$E$4,$F193=Menus!$E$5,$F193=Menus!$E$6,$F193=Menus!$E$7,$F193=Menus!$E$8,$F193=Menus!$E$9,$F193=Menus!$E$10,$F193=Menus!$E$11,$F193=Menus!$E$12,$F193=Menus!$E$13,$F193=Menus!$E$14)=FALSE,Pof3rd_NotOK,IF($B193="N/A - Natural Person",NotNeeded,IF(OR($B193=Menus!$M$2,ISERROR(INDEX($J$107:$J$166,MATCH($R193,$D$107:$D$166,0))))=TRUE,Select3PrincipalNo,IF($F193=Menus!$E$2,SelectaPrincipal,IF(OR(INDEX($J$107:$J$166,MATCH($R193,$D$107:$D$166,0))=Menus!$F$4,INDEX($J$107:$J$166,MATCH($R193,$D$107:$D$166,0))=Menus!$F$5),IF(OR($F193=Menus!$G$3,$F193=Menus!$G$4,$F193=Menus!$G$5,$F193=Menus!$G$6),OK,NOT_OK)))&amp;IF(AND($H193="",$F193&lt;&gt;Menus!$G$2),NeedName,IF(AND($B193&lt;&gt;Menus!$M$2,$F193&lt;&gt;$G$2,$H193&lt;&gt;""),Final,"")))))</f>
        <v>Please select a Third Level Principal Entity #, as applicable.</v>
      </c>
      <c r="R193" s="117" t="str">
        <f t="shared" si="15"/>
        <v/>
      </c>
      <c r="T193" s="117">
        <f t="shared" si="14"/>
        <v>0</v>
      </c>
      <c r="V193" s="84" t="str">
        <f>IF(OR($F193=Menus!$E$2,$F193=Menus!$E$3,$F193=Menus!$E$4,$F193=Menus!$E$5,$F193=Menus!$E$6,$F193=Menus!$E$7,$F193=Menus!$E$8,$F193=Menus!$E$9,$F193=Menus!$E$10,$F193=Menus!$E$11,$F193=Menus!$E$12,$F193=Menus!$E$13,$F193=Menus!$E$14)=FALSE,"Pof3rd_NotOK","")</f>
        <v/>
      </c>
    </row>
    <row r="194" spans="2:22" ht="20.100000000000001" customHeight="1" x14ac:dyDescent="0.25">
      <c r="B194" s="231" t="s">
        <v>12</v>
      </c>
      <c r="C194" s="231"/>
      <c r="D194" s="231"/>
      <c r="F194" s="30" t="s">
        <v>2</v>
      </c>
      <c r="H194" s="9"/>
      <c r="J194" s="149" t="s">
        <v>13</v>
      </c>
      <c r="L194" s="137"/>
      <c r="N194" s="101" t="str">
        <f>IF(OR($F194=Menus!$E$2,$F194=Menus!$E$3,$F194=Menus!$E$4,$F194=Menus!$E$5,$F194=Menus!$E$6,$F194=Menus!$E$7,$F194=Menus!$E$8,$F194=Menus!$E$9,$F194=Menus!$E$10,$F194=Menus!$E$11,$F194=Menus!$E$12,$F194=Menus!$E$13,$F194=Menus!$E$14)=FALSE,Pof3rd_NotOK,IF($B194="N/A - Natural Person",NotNeeded,IF(OR($B194=Menus!$M$2,ISERROR(INDEX($J$107:$J$166,MATCH($R194,$D$107:$D$166,0))))=TRUE,Select3PrincipalNo,IF($F194=Menus!$E$2,SelectaPrincipal,IF(OR(INDEX($J$107:$J$166,MATCH($R194,$D$107:$D$166,0))=Menus!$F$4,INDEX($J$107:$J$166,MATCH($R194,$D$107:$D$166,0))=Menus!$F$5),IF(OR($F194=Menus!$G$3,$F194=Menus!$G$4,$F194=Menus!$G$5,$F194=Menus!$G$6),OK,NOT_OK)))&amp;IF(AND($H194="",$F194&lt;&gt;Menus!$G$2),NeedName,IF(AND($B194&lt;&gt;Menus!$M$2,$F194&lt;&gt;$G$2,$H194&lt;&gt;""),Final,"")))))</f>
        <v>Please select a Third Level Principal Entity #, as applicable.</v>
      </c>
      <c r="R194" s="117" t="str">
        <f t="shared" si="15"/>
        <v/>
      </c>
      <c r="T194" s="117">
        <f t="shared" si="14"/>
        <v>0</v>
      </c>
      <c r="V194" s="84" t="str">
        <f>IF(OR($F194=Menus!$E$2,$F194=Menus!$E$3,$F194=Menus!$E$4,$F194=Menus!$E$5,$F194=Menus!$E$6,$F194=Menus!$E$7,$F194=Menus!$E$8,$F194=Menus!$E$9,$F194=Menus!$E$10,$F194=Menus!$E$11,$F194=Menus!$E$12,$F194=Menus!$E$13,$F194=Menus!$E$14)=FALSE,"Pof3rd_NotOK","")</f>
        <v/>
      </c>
    </row>
    <row r="195" spans="2:22" ht="20.100000000000001" customHeight="1" x14ac:dyDescent="0.25">
      <c r="B195" s="231" t="s">
        <v>12</v>
      </c>
      <c r="C195" s="231"/>
      <c r="D195" s="231"/>
      <c r="F195" s="30" t="s">
        <v>2</v>
      </c>
      <c r="H195" s="9"/>
      <c r="J195" s="149" t="s">
        <v>13</v>
      </c>
      <c r="L195" s="137"/>
      <c r="N195" s="101" t="str">
        <f>IF(OR($F195=Menus!$E$2,$F195=Menus!$E$3,$F195=Menus!$E$4,$F195=Menus!$E$5,$F195=Menus!$E$6,$F195=Menus!$E$7,$F195=Menus!$E$8,$F195=Menus!$E$9,$F195=Menus!$E$10,$F195=Menus!$E$11,$F195=Menus!$E$12,$F195=Menus!$E$13,$F195=Menus!$E$14)=FALSE,Pof3rd_NotOK,IF($B195="N/A - Natural Person",NotNeeded,IF(OR($B195=Menus!$M$2,ISERROR(INDEX($J$107:$J$166,MATCH($R195,$D$107:$D$166,0))))=TRUE,Select3PrincipalNo,IF($F195=Menus!$E$2,SelectaPrincipal,IF(OR(INDEX($J$107:$J$166,MATCH($R195,$D$107:$D$166,0))=Menus!$F$4,INDEX($J$107:$J$166,MATCH($R195,$D$107:$D$166,0))=Menus!$F$5),IF(OR($F195=Menus!$G$3,$F195=Menus!$G$4,$F195=Menus!$G$5,$F195=Menus!$G$6),OK,NOT_OK)))&amp;IF(AND($H195="",$F195&lt;&gt;Menus!$G$2),NeedName,IF(AND($B195&lt;&gt;Menus!$M$2,$F195&lt;&gt;$G$2,$H195&lt;&gt;""),Final,"")))))</f>
        <v>Please select a Third Level Principal Entity #, as applicable.</v>
      </c>
      <c r="R195" s="117" t="str">
        <f t="shared" si="15"/>
        <v/>
      </c>
      <c r="T195" s="117">
        <f t="shared" si="14"/>
        <v>0</v>
      </c>
      <c r="V195" s="84" t="str">
        <f>IF(OR($F195=Menus!$E$2,$F195=Menus!$E$3,$F195=Menus!$E$4,$F195=Menus!$E$5,$F195=Menus!$E$6,$F195=Menus!$E$7,$F195=Menus!$E$8,$F195=Menus!$E$9,$F195=Menus!$E$10,$F195=Menus!$E$11,$F195=Menus!$E$12,$F195=Menus!$E$13,$F195=Menus!$E$14)=FALSE,"Pof3rd_NotOK","")</f>
        <v/>
      </c>
    </row>
    <row r="196" spans="2:22" ht="20.100000000000001" customHeight="1" x14ac:dyDescent="0.25">
      <c r="B196" s="231" t="s">
        <v>12</v>
      </c>
      <c r="C196" s="231"/>
      <c r="D196" s="231"/>
      <c r="F196" s="30" t="s">
        <v>2</v>
      </c>
      <c r="H196" s="9"/>
      <c r="J196" s="149" t="s">
        <v>13</v>
      </c>
      <c r="L196" s="137"/>
      <c r="N196" s="101" t="str">
        <f>IF(OR($F196=Menus!$E$2,$F196=Menus!$E$3,$F196=Menus!$E$4,$F196=Menus!$E$5,$F196=Menus!$E$6,$F196=Menus!$E$7,$F196=Menus!$E$8,$F196=Menus!$E$9,$F196=Menus!$E$10,$F196=Menus!$E$11,$F196=Menus!$E$12,$F196=Menus!$E$13,$F196=Menus!$E$14)=FALSE,Pof3rd_NotOK,IF($B196="N/A - Natural Person",NotNeeded,IF(OR($B196=Menus!$M$2,ISERROR(INDEX($J$107:$J$166,MATCH($R196,$D$107:$D$166,0))))=TRUE,Select3PrincipalNo,IF($F196=Menus!$E$2,SelectaPrincipal,IF(OR(INDEX($J$107:$J$166,MATCH($R196,$D$107:$D$166,0))=Menus!$F$4,INDEX($J$107:$J$166,MATCH($R196,$D$107:$D$166,0))=Menus!$F$5),IF(OR($F196=Menus!$G$3,$F196=Menus!$G$4,$F196=Menus!$G$5,$F196=Menus!$G$6),OK,NOT_OK)))&amp;IF(AND($H196="",$F196&lt;&gt;Menus!$G$2),NeedName,IF(AND($B196&lt;&gt;Menus!$M$2,$F196&lt;&gt;$G$2,$H196&lt;&gt;""),Final,"")))))</f>
        <v>Please select a Third Level Principal Entity #, as applicable.</v>
      </c>
      <c r="R196" s="117" t="str">
        <f t="shared" si="15"/>
        <v/>
      </c>
      <c r="T196" s="117">
        <f t="shared" si="14"/>
        <v>0</v>
      </c>
      <c r="V196" s="84" t="str">
        <f>IF(OR($F196=Menus!$E$2,$F196=Menus!$E$3,$F196=Menus!$E$4,$F196=Menus!$E$5,$F196=Menus!$E$6,$F196=Menus!$E$7,$F196=Menus!$E$8,$F196=Menus!$E$9,$F196=Menus!$E$10,$F196=Menus!$E$11,$F196=Menus!$E$12,$F196=Menus!$E$13,$F196=Menus!$E$14)=FALSE,"Pof3rd_NotOK","")</f>
        <v/>
      </c>
    </row>
    <row r="197" spans="2:22" ht="20.100000000000001" customHeight="1" x14ac:dyDescent="0.25">
      <c r="B197" s="231" t="s">
        <v>12</v>
      </c>
      <c r="C197" s="231"/>
      <c r="D197" s="231"/>
      <c r="F197" s="30" t="s">
        <v>2</v>
      </c>
      <c r="H197" s="9"/>
      <c r="J197" s="149" t="s">
        <v>13</v>
      </c>
      <c r="L197" s="137"/>
      <c r="N197" s="101" t="str">
        <f>IF(OR($F197=Menus!$E$2,$F197=Menus!$E$3,$F197=Menus!$E$4,$F197=Menus!$E$5,$F197=Menus!$E$6,$F197=Menus!$E$7,$F197=Menus!$E$8,$F197=Menus!$E$9,$F197=Menus!$E$10,$F197=Menus!$E$11,$F197=Menus!$E$12,$F197=Menus!$E$13,$F197=Menus!$E$14)=FALSE,Pof3rd_NotOK,IF($B197="N/A - Natural Person",NotNeeded,IF(OR($B197=Menus!$M$2,ISERROR(INDEX($J$107:$J$166,MATCH($R197,$D$107:$D$166,0))))=TRUE,Select3PrincipalNo,IF($F197=Menus!$E$2,SelectaPrincipal,IF(OR(INDEX($J$107:$J$166,MATCH($R197,$D$107:$D$166,0))=Menus!$F$4,INDEX($J$107:$J$166,MATCH($R197,$D$107:$D$166,0))=Menus!$F$5),IF(OR($F197=Menus!$G$3,$F197=Menus!$G$4,$F197=Menus!$G$5,$F197=Menus!$G$6),OK,NOT_OK)))&amp;IF(AND($H197="",$F197&lt;&gt;Menus!$G$2),NeedName,IF(AND($B197&lt;&gt;Menus!$M$2,$F197&lt;&gt;$G$2,$H197&lt;&gt;""),Final,"")))))</f>
        <v>Please select a Third Level Principal Entity #, as applicable.</v>
      </c>
      <c r="R197" s="117" t="str">
        <f t="shared" si="15"/>
        <v/>
      </c>
      <c r="T197" s="117">
        <f t="shared" si="14"/>
        <v>0</v>
      </c>
      <c r="V197" s="84" t="str">
        <f>IF(OR($F197=Menus!$E$2,$F197=Menus!$E$3,$F197=Menus!$E$4,$F197=Menus!$E$5,$F197=Menus!$E$6,$F197=Menus!$E$7,$F197=Menus!$E$8,$F197=Menus!$E$9,$F197=Menus!$E$10,$F197=Menus!$E$11,$F197=Menus!$E$12,$F197=Menus!$E$13,$F197=Menus!$E$14)=FALSE,"Pof3rd_NotOK","")</f>
        <v/>
      </c>
    </row>
    <row r="198" spans="2:22" ht="20.100000000000001" customHeight="1" x14ac:dyDescent="0.25">
      <c r="B198" s="231" t="s">
        <v>12</v>
      </c>
      <c r="C198" s="231"/>
      <c r="D198" s="231"/>
      <c r="F198" s="30" t="s">
        <v>2</v>
      </c>
      <c r="H198" s="9"/>
      <c r="J198" s="149" t="s">
        <v>13</v>
      </c>
      <c r="L198" s="137"/>
      <c r="N198" s="101" t="str">
        <f>IF(OR($F198=Menus!$E$2,$F198=Menus!$E$3,$F198=Menus!$E$4,$F198=Menus!$E$5,$F198=Menus!$E$6,$F198=Menus!$E$7,$F198=Menus!$E$8,$F198=Menus!$E$9,$F198=Menus!$E$10,$F198=Menus!$E$11,$F198=Menus!$E$12,$F198=Menus!$E$13,$F198=Menus!$E$14)=FALSE,Pof3rd_NotOK,IF($B198="N/A - Natural Person",NotNeeded,IF(OR($B198=Menus!$M$2,ISERROR(INDEX($J$107:$J$166,MATCH($R198,$D$107:$D$166,0))))=TRUE,Select3PrincipalNo,IF($F198=Menus!$E$2,SelectaPrincipal,IF(OR(INDEX($J$107:$J$166,MATCH($R198,$D$107:$D$166,0))=Menus!$F$4,INDEX($J$107:$J$166,MATCH($R198,$D$107:$D$166,0))=Menus!$F$5),IF(OR($F198=Menus!$G$3,$F198=Menus!$G$4,$F198=Menus!$G$5,$F198=Menus!$G$6),OK,NOT_OK)))&amp;IF(AND($H198="",$F198&lt;&gt;Menus!$G$2),NeedName,IF(AND($B198&lt;&gt;Menus!$M$2,$F198&lt;&gt;$G$2,$H198&lt;&gt;""),Final,"")))))</f>
        <v>Please select a Third Level Principal Entity #, as applicable.</v>
      </c>
      <c r="R198" s="117" t="str">
        <f t="shared" si="15"/>
        <v/>
      </c>
      <c r="T198" s="117">
        <f t="shared" si="14"/>
        <v>0</v>
      </c>
      <c r="V198" s="84" t="str">
        <f>IF(OR($F198=Menus!$E$2,$F198=Menus!$E$3,$F198=Menus!$E$4,$F198=Menus!$E$5,$F198=Menus!$E$6,$F198=Menus!$E$7,$F198=Menus!$E$8,$F198=Menus!$E$9,$F198=Menus!$E$10,$F198=Menus!$E$11,$F198=Menus!$E$12,$F198=Menus!$E$13,$F198=Menus!$E$14)=FALSE,"Pof3rd_NotOK","")</f>
        <v/>
      </c>
    </row>
    <row r="199" spans="2:22" ht="20.100000000000001" customHeight="1" x14ac:dyDescent="0.25">
      <c r="B199" s="231" t="s">
        <v>12</v>
      </c>
      <c r="C199" s="231"/>
      <c r="D199" s="231"/>
      <c r="F199" s="30" t="s">
        <v>2</v>
      </c>
      <c r="H199" s="9"/>
      <c r="J199" s="149" t="s">
        <v>13</v>
      </c>
      <c r="L199" s="137"/>
      <c r="N199" s="101" t="str">
        <f>IF(OR($F199=Menus!$E$2,$F199=Menus!$E$3,$F199=Menus!$E$4,$F199=Menus!$E$5,$F199=Menus!$E$6,$F199=Menus!$E$7,$F199=Menus!$E$8,$F199=Menus!$E$9,$F199=Menus!$E$10,$F199=Menus!$E$11,$F199=Menus!$E$12,$F199=Menus!$E$13,$F199=Menus!$E$14)=FALSE,Pof3rd_NotOK,IF($B199="N/A - Natural Person",NotNeeded,IF(OR($B199=Menus!$M$2,ISERROR(INDEX($J$107:$J$166,MATCH($R199,$D$107:$D$166,0))))=TRUE,Select3PrincipalNo,IF($F199=Menus!$E$2,SelectaPrincipal,IF(OR(INDEX($J$107:$J$166,MATCH($R199,$D$107:$D$166,0))=Menus!$F$4,INDEX($J$107:$J$166,MATCH($R199,$D$107:$D$166,0))=Menus!$F$5),IF(OR($F199=Menus!$G$3,$F199=Menus!$G$4,$F199=Menus!$G$5,$F199=Menus!$G$6),OK,NOT_OK)))&amp;IF(AND($H199="",$F199&lt;&gt;Menus!$G$2),NeedName,IF(AND($B199&lt;&gt;Menus!$M$2,$F199&lt;&gt;$G$2,$H199&lt;&gt;""),Final,"")))))</f>
        <v>Please select a Third Level Principal Entity #, as applicable.</v>
      </c>
      <c r="R199" s="117" t="str">
        <f t="shared" si="15"/>
        <v/>
      </c>
      <c r="T199" s="117">
        <f t="shared" si="14"/>
        <v>0</v>
      </c>
      <c r="V199" s="84" t="str">
        <f>IF(OR($F199=Menus!$E$2,$F199=Menus!$E$3,$F199=Menus!$E$4,$F199=Menus!$E$5,$F199=Menus!$E$6,$F199=Menus!$E$7,$F199=Menus!$E$8,$F199=Menus!$E$9,$F199=Menus!$E$10,$F199=Menus!$E$11,$F199=Menus!$E$12,$F199=Menus!$E$13,$F199=Menus!$E$14)=FALSE,"Pof3rd_NotOK","")</f>
        <v/>
      </c>
    </row>
    <row r="200" spans="2:22" ht="20.100000000000001" customHeight="1" x14ac:dyDescent="0.25">
      <c r="B200" s="231" t="s">
        <v>12</v>
      </c>
      <c r="C200" s="231"/>
      <c r="D200" s="231"/>
      <c r="F200" s="30" t="s">
        <v>2</v>
      </c>
      <c r="H200" s="9"/>
      <c r="J200" s="149" t="s">
        <v>13</v>
      </c>
      <c r="L200" s="137"/>
      <c r="N200" s="101" t="str">
        <f>IF(OR($F200=Menus!$E$2,$F200=Menus!$E$3,$F200=Menus!$E$4,$F200=Menus!$E$5,$F200=Menus!$E$6,$F200=Menus!$E$7,$F200=Menus!$E$8,$F200=Menus!$E$9,$F200=Menus!$E$10,$F200=Menus!$E$11,$F200=Menus!$E$12,$F200=Menus!$E$13,$F200=Menus!$E$14)=FALSE,Pof3rd_NotOK,IF($B200="N/A - Natural Person",NotNeeded,IF(OR($B200=Menus!$M$2,ISERROR(INDEX($J$107:$J$166,MATCH($R200,$D$107:$D$166,0))))=TRUE,Select3PrincipalNo,IF($F200=Menus!$E$2,SelectaPrincipal,IF(OR(INDEX($J$107:$J$166,MATCH($R200,$D$107:$D$166,0))=Menus!$F$4,INDEX($J$107:$J$166,MATCH($R200,$D$107:$D$166,0))=Menus!$F$5),IF(OR($F200=Menus!$G$3,$F200=Menus!$G$4,$F200=Menus!$G$5,$F200=Menus!$G$6),OK,NOT_OK)))&amp;IF(AND($H200="",$F200&lt;&gt;Menus!$G$2),NeedName,IF(AND($B200&lt;&gt;Menus!$M$2,$F200&lt;&gt;$G$2,$H200&lt;&gt;""),Final,"")))))</f>
        <v>Please select a Third Level Principal Entity #, as applicable.</v>
      </c>
      <c r="R200" s="117" t="str">
        <f t="shared" si="15"/>
        <v/>
      </c>
      <c r="T200" s="117">
        <f t="shared" si="14"/>
        <v>0</v>
      </c>
      <c r="V200" s="84" t="str">
        <f>IF(OR($F200=Menus!$E$2,$F200=Menus!$E$3,$F200=Menus!$E$4,$F200=Menus!$E$5,$F200=Menus!$E$6,$F200=Menus!$E$7,$F200=Menus!$E$8,$F200=Menus!$E$9,$F200=Menus!$E$10,$F200=Menus!$E$11,$F200=Menus!$E$12,$F200=Menus!$E$13,$F200=Menus!$E$14)=FALSE,"Pof3rd_NotOK","")</f>
        <v/>
      </c>
    </row>
    <row r="201" spans="2:22" ht="20.100000000000001" customHeight="1" x14ac:dyDescent="0.25">
      <c r="B201" s="231" t="s">
        <v>12</v>
      </c>
      <c r="C201" s="231"/>
      <c r="D201" s="231"/>
      <c r="F201" s="30" t="s">
        <v>2</v>
      </c>
      <c r="H201" s="9"/>
      <c r="J201" s="149" t="s">
        <v>13</v>
      </c>
      <c r="L201" s="137"/>
      <c r="N201" s="101" t="str">
        <f>IF(OR($F201=Menus!$E$2,$F201=Menus!$E$3,$F201=Menus!$E$4,$F201=Menus!$E$5,$F201=Menus!$E$6,$F201=Menus!$E$7,$F201=Menus!$E$8,$F201=Menus!$E$9,$F201=Menus!$E$10,$F201=Menus!$E$11,$F201=Menus!$E$12,$F201=Menus!$E$13,$F201=Menus!$E$14)=FALSE,Pof3rd_NotOK,IF($B201="N/A - Natural Person",NotNeeded,IF(OR($B201=Menus!$M$2,ISERROR(INDEX($J$107:$J$166,MATCH($R201,$D$107:$D$166,0))))=TRUE,Select3PrincipalNo,IF($F201=Menus!$E$2,SelectaPrincipal,IF(OR(INDEX($J$107:$J$166,MATCH($R201,$D$107:$D$166,0))=Menus!$F$4,INDEX($J$107:$J$166,MATCH($R201,$D$107:$D$166,0))=Menus!$F$5),IF(OR($F201=Menus!$G$3,$F201=Menus!$G$4,$F201=Menus!$G$5,$F201=Menus!$G$6),OK,NOT_OK)))&amp;IF(AND($H201="",$F201&lt;&gt;Menus!$G$2),NeedName,IF(AND($B201&lt;&gt;Menus!$M$2,$F201&lt;&gt;$G$2,$H201&lt;&gt;""),Final,"")))))</f>
        <v>Please select a Third Level Principal Entity #, as applicable.</v>
      </c>
      <c r="R201" s="117" t="str">
        <f t="shared" si="15"/>
        <v/>
      </c>
      <c r="T201" s="117">
        <f t="shared" si="14"/>
        <v>0</v>
      </c>
      <c r="V201" s="84" t="str">
        <f>IF(OR($F201=Menus!$E$2,$F201=Menus!$E$3,$F201=Menus!$E$4,$F201=Menus!$E$5,$F201=Menus!$E$6,$F201=Menus!$E$7,$F201=Menus!$E$8,$F201=Menus!$E$9,$F201=Menus!$E$10,$F201=Menus!$E$11,$F201=Menus!$E$12,$F201=Menus!$E$13,$F201=Menus!$E$14)=FALSE,"Pof3rd_NotOK","")</f>
        <v/>
      </c>
    </row>
    <row r="202" spans="2:22" ht="20.100000000000001" customHeight="1" x14ac:dyDescent="0.25">
      <c r="B202" s="231" t="s">
        <v>12</v>
      </c>
      <c r="C202" s="231"/>
      <c r="D202" s="231"/>
      <c r="F202" s="30" t="s">
        <v>2</v>
      </c>
      <c r="H202" s="9"/>
      <c r="J202" s="149" t="s">
        <v>13</v>
      </c>
      <c r="L202" s="137"/>
      <c r="N202" s="101" t="str">
        <f>IF(OR($F202=Menus!$E$2,$F202=Menus!$E$3,$F202=Menus!$E$4,$F202=Menus!$E$5,$F202=Menus!$E$6,$F202=Menus!$E$7,$F202=Menus!$E$8,$F202=Menus!$E$9,$F202=Menus!$E$10,$F202=Menus!$E$11,$F202=Menus!$E$12,$F202=Menus!$E$13,$F202=Menus!$E$14)=FALSE,Pof3rd_NotOK,IF($B202="N/A - Natural Person",NotNeeded,IF(OR($B202=Menus!$M$2,ISERROR(INDEX($J$107:$J$166,MATCH($R202,$D$107:$D$166,0))))=TRUE,Select3PrincipalNo,IF($F202=Menus!$E$2,SelectaPrincipal,IF(OR(INDEX($J$107:$J$166,MATCH($R202,$D$107:$D$166,0))=Menus!$F$4,INDEX($J$107:$J$166,MATCH($R202,$D$107:$D$166,0))=Menus!$F$5),IF(OR($F202=Menus!$G$3,$F202=Menus!$G$4,$F202=Menus!$G$5,$F202=Menus!$G$6),OK,NOT_OK)))&amp;IF(AND($H202="",$F202&lt;&gt;Menus!$G$2),NeedName,IF(AND($B202&lt;&gt;Menus!$M$2,$F202&lt;&gt;$G$2,$H202&lt;&gt;""),Final,"")))))</f>
        <v>Please select a Third Level Principal Entity #, as applicable.</v>
      </c>
      <c r="R202" s="117" t="str">
        <f t="shared" si="15"/>
        <v/>
      </c>
      <c r="T202" s="117">
        <f t="shared" si="14"/>
        <v>0</v>
      </c>
      <c r="V202" s="84" t="str">
        <f>IF(OR($F202=Menus!$E$2,$F202=Menus!$E$3,$F202=Menus!$E$4,$F202=Menus!$E$5,$F202=Menus!$E$6,$F202=Menus!$E$7,$F202=Menus!$E$8,$F202=Menus!$E$9,$F202=Menus!$E$10,$F202=Menus!$E$11,$F202=Menus!$E$12,$F202=Menus!$E$13,$F202=Menus!$E$14)=FALSE,"Pof3rd_NotOK","")</f>
        <v/>
      </c>
    </row>
    <row r="203" spans="2:22" ht="20.100000000000001" customHeight="1" x14ac:dyDescent="0.25">
      <c r="B203" s="231" t="s">
        <v>12</v>
      </c>
      <c r="C203" s="231"/>
      <c r="D203" s="231"/>
      <c r="F203" s="30" t="s">
        <v>2</v>
      </c>
      <c r="H203" s="9"/>
      <c r="J203" s="149" t="s">
        <v>13</v>
      </c>
      <c r="L203" s="137"/>
      <c r="N203" s="101" t="str">
        <f>IF(OR($F203=Menus!$E$2,$F203=Menus!$E$3,$F203=Menus!$E$4,$F203=Menus!$E$5,$F203=Menus!$E$6,$F203=Menus!$E$7,$F203=Menus!$E$8,$F203=Menus!$E$9,$F203=Menus!$E$10,$F203=Menus!$E$11,$F203=Menus!$E$12,$F203=Menus!$E$13,$F203=Menus!$E$14)=FALSE,Pof3rd_NotOK,IF($B203="N/A - Natural Person",NotNeeded,IF(OR($B203=Menus!$M$2,ISERROR(INDEX($J$107:$J$166,MATCH($R203,$D$107:$D$166,0))))=TRUE,Select3PrincipalNo,IF($F203=Menus!$E$2,SelectaPrincipal,IF(OR(INDEX($J$107:$J$166,MATCH($R203,$D$107:$D$166,0))=Menus!$F$4,INDEX($J$107:$J$166,MATCH($R203,$D$107:$D$166,0))=Menus!$F$5),IF(OR($F203=Menus!$G$3,$F203=Menus!$G$4,$F203=Menus!$G$5,$F203=Menus!$G$6),OK,NOT_OK)))&amp;IF(AND($H203="",$F203&lt;&gt;Menus!$G$2),NeedName,IF(AND($B203&lt;&gt;Menus!$M$2,$F203&lt;&gt;$G$2,$H203&lt;&gt;""),Final,"")))))</f>
        <v>Please select a Third Level Principal Entity #, as applicable.</v>
      </c>
      <c r="R203" s="117" t="str">
        <f t="shared" si="15"/>
        <v/>
      </c>
      <c r="T203" s="117">
        <f t="shared" si="14"/>
        <v>0</v>
      </c>
      <c r="V203" s="84" t="str">
        <f>IF(OR($F203=Menus!$E$2,$F203=Menus!$E$3,$F203=Menus!$E$4,$F203=Menus!$E$5,$F203=Menus!$E$6,$F203=Menus!$E$7,$F203=Menus!$E$8,$F203=Menus!$E$9,$F203=Menus!$E$10,$F203=Menus!$E$11,$F203=Menus!$E$12,$F203=Menus!$E$13,$F203=Menus!$E$14)=FALSE,"Pof3rd_NotOK","")</f>
        <v/>
      </c>
    </row>
    <row r="204" spans="2:22" ht="20.100000000000001" customHeight="1" x14ac:dyDescent="0.25">
      <c r="B204" s="231" t="s">
        <v>12</v>
      </c>
      <c r="C204" s="231"/>
      <c r="D204" s="231"/>
      <c r="F204" s="30" t="s">
        <v>2</v>
      </c>
      <c r="H204" s="9"/>
      <c r="J204" s="149" t="s">
        <v>13</v>
      </c>
      <c r="L204" s="137"/>
      <c r="N204" s="101" t="str">
        <f>IF(OR($F204=Menus!$E$2,$F204=Menus!$E$3,$F204=Menus!$E$4,$F204=Menus!$E$5,$F204=Menus!$E$6,$F204=Menus!$E$7,$F204=Menus!$E$8,$F204=Menus!$E$9,$F204=Menus!$E$10,$F204=Menus!$E$11,$F204=Menus!$E$12,$F204=Menus!$E$13,$F204=Menus!$E$14)=FALSE,Pof3rd_NotOK,IF($B204="N/A - Natural Person",NotNeeded,IF(OR($B204=Menus!$M$2,ISERROR(INDEX($J$107:$J$166,MATCH($R204,$D$107:$D$166,0))))=TRUE,Select3PrincipalNo,IF($F204=Menus!$E$2,SelectaPrincipal,IF(OR(INDEX($J$107:$J$166,MATCH($R204,$D$107:$D$166,0))=Menus!$F$4,INDEX($J$107:$J$166,MATCH($R204,$D$107:$D$166,0))=Menus!$F$5),IF(OR($F204=Menus!$G$3,$F204=Menus!$G$4,$F204=Menus!$G$5,$F204=Menus!$G$6),OK,NOT_OK)))&amp;IF(AND($H204="",$F204&lt;&gt;Menus!$G$2),NeedName,IF(AND($B204&lt;&gt;Menus!$M$2,$F204&lt;&gt;$G$2,$H204&lt;&gt;""),Final,"")))))</f>
        <v>Please select a Third Level Principal Entity #, as applicable.</v>
      </c>
      <c r="R204" s="117" t="str">
        <f t="shared" si="15"/>
        <v/>
      </c>
      <c r="T204" s="117">
        <f t="shared" si="14"/>
        <v>0</v>
      </c>
      <c r="V204" s="84" t="str">
        <f>IF(OR($F204=Menus!$E$2,$F204=Menus!$E$3,$F204=Menus!$E$4,$F204=Menus!$E$5,$F204=Menus!$E$6,$F204=Menus!$E$7,$F204=Menus!$E$8,$F204=Menus!$E$9,$F204=Menus!$E$10,$F204=Menus!$E$11,$F204=Menus!$E$12,$F204=Menus!$E$13,$F204=Menus!$E$14)=FALSE,"Pof3rd_NotOK","")</f>
        <v/>
      </c>
    </row>
    <row r="205" spans="2:22" ht="20.100000000000001" customHeight="1" x14ac:dyDescent="0.25">
      <c r="B205" s="231" t="s">
        <v>12</v>
      </c>
      <c r="C205" s="231"/>
      <c r="D205" s="231"/>
      <c r="F205" s="30" t="s">
        <v>2</v>
      </c>
      <c r="H205" s="9"/>
      <c r="J205" s="149" t="s">
        <v>13</v>
      </c>
      <c r="L205" s="137"/>
      <c r="N205" s="101" t="str">
        <f>IF(OR($F205=Menus!$E$2,$F205=Menus!$E$3,$F205=Menus!$E$4,$F205=Menus!$E$5,$F205=Menus!$E$6,$F205=Menus!$E$7,$F205=Menus!$E$8,$F205=Menus!$E$9,$F205=Menus!$E$10,$F205=Menus!$E$11,$F205=Menus!$E$12,$F205=Menus!$E$13,$F205=Menus!$E$14)=FALSE,Pof3rd_NotOK,IF($B205="N/A - Natural Person",NotNeeded,IF(OR($B205=Menus!$M$2,ISERROR(INDEX($J$107:$J$166,MATCH($R205,$D$107:$D$166,0))))=TRUE,Select3PrincipalNo,IF($F205=Menus!$E$2,SelectaPrincipal,IF(OR(INDEX($J$107:$J$166,MATCH($R205,$D$107:$D$166,0))=Menus!$F$4,INDEX($J$107:$J$166,MATCH($R205,$D$107:$D$166,0))=Menus!$F$5),IF(OR($F205=Menus!$G$3,$F205=Menus!$G$4,$F205=Menus!$G$5,$F205=Menus!$G$6),OK,NOT_OK)))&amp;IF(AND($H205="",$F205&lt;&gt;Menus!$G$2),NeedName,IF(AND($B205&lt;&gt;Menus!$M$2,$F205&lt;&gt;$G$2,$H205&lt;&gt;""),Final,"")))))</f>
        <v>Please select a Third Level Principal Entity #, as applicable.</v>
      </c>
      <c r="R205" s="117" t="str">
        <f t="shared" si="15"/>
        <v/>
      </c>
      <c r="T205" s="117">
        <f t="shared" si="14"/>
        <v>0</v>
      </c>
      <c r="V205" s="84" t="str">
        <f>IF(OR($F205=Menus!$E$2,$F205=Menus!$E$3,$F205=Menus!$E$4,$F205=Menus!$E$5,$F205=Menus!$E$6,$F205=Menus!$E$7,$F205=Menus!$E$8,$F205=Menus!$E$9,$F205=Menus!$E$10,$F205=Menus!$E$11,$F205=Menus!$E$12,$F205=Menus!$E$13,$F205=Menus!$E$14)=FALSE,"Pof3rd_NotOK","")</f>
        <v/>
      </c>
    </row>
    <row r="206" spans="2:22" ht="20.100000000000001" customHeight="1" x14ac:dyDescent="0.25">
      <c r="B206" s="231" t="s">
        <v>12</v>
      </c>
      <c r="C206" s="231"/>
      <c r="D206" s="231"/>
      <c r="F206" s="30" t="s">
        <v>2</v>
      </c>
      <c r="H206" s="9"/>
      <c r="J206" s="149" t="s">
        <v>13</v>
      </c>
      <c r="L206" s="137"/>
      <c r="N206" s="101" t="str">
        <f>IF(OR($F206=Menus!$E$2,$F206=Menus!$E$3,$F206=Menus!$E$4,$F206=Menus!$E$5,$F206=Menus!$E$6,$F206=Menus!$E$7,$F206=Menus!$E$8,$F206=Menus!$E$9,$F206=Menus!$E$10,$F206=Menus!$E$11,$F206=Menus!$E$12,$F206=Menus!$E$13,$F206=Menus!$E$14)=FALSE,Pof3rd_NotOK,IF($B206="N/A - Natural Person",NotNeeded,IF(OR($B206=Menus!$M$2,ISERROR(INDEX($J$107:$J$166,MATCH($R206,$D$107:$D$166,0))))=TRUE,Select3PrincipalNo,IF($F206=Menus!$E$2,SelectaPrincipal,IF(OR(INDEX($J$107:$J$166,MATCH($R206,$D$107:$D$166,0))=Menus!$F$4,INDEX($J$107:$J$166,MATCH($R206,$D$107:$D$166,0))=Menus!$F$5),IF(OR($F206=Menus!$G$3,$F206=Menus!$G$4,$F206=Menus!$G$5,$F206=Menus!$G$6),OK,NOT_OK)))&amp;IF(AND($H206="",$F206&lt;&gt;Menus!$G$2),NeedName,IF(AND($B206&lt;&gt;Menus!$M$2,$F206&lt;&gt;$G$2,$H206&lt;&gt;""),Final,"")))))</f>
        <v>Please select a Third Level Principal Entity #, as applicable.</v>
      </c>
      <c r="R206" s="117" t="str">
        <f t="shared" si="15"/>
        <v/>
      </c>
      <c r="T206" s="117">
        <f t="shared" ref="T206:T233" si="16">IF(OR(N206=NOT_OK,N206=NOT_OK&amp;"  "&amp;NaturalPerson,N206=Pof3rd_NotOK,N206=NotNeeded),1,IF(N206=OK&amp;Final,4,0))</f>
        <v>0</v>
      </c>
      <c r="V206" s="84" t="str">
        <f>IF(OR($F206=Menus!$E$2,$F206=Menus!$E$3,$F206=Menus!$E$4,$F206=Menus!$E$5,$F206=Menus!$E$6,$F206=Menus!$E$7,$F206=Menus!$E$8,$F206=Menus!$E$9,$F206=Menus!$E$10,$F206=Menus!$E$11,$F206=Menus!$E$12,$F206=Menus!$E$13,$F206=Menus!$E$14)=FALSE,"Pof3rd_NotOK","")</f>
        <v/>
      </c>
    </row>
    <row r="207" spans="2:22" ht="20.100000000000001" customHeight="1" x14ac:dyDescent="0.25">
      <c r="B207" s="231" t="s">
        <v>12</v>
      </c>
      <c r="C207" s="231"/>
      <c r="D207" s="231"/>
      <c r="F207" s="30" t="s">
        <v>2</v>
      </c>
      <c r="H207" s="9"/>
      <c r="J207" s="149" t="s">
        <v>13</v>
      </c>
      <c r="L207" s="137"/>
      <c r="N207" s="101" t="str">
        <f>IF(OR($F207=Menus!$E$2,$F207=Menus!$E$3,$F207=Menus!$E$4,$F207=Menus!$E$5,$F207=Menus!$E$6,$F207=Menus!$E$7,$F207=Menus!$E$8,$F207=Menus!$E$9,$F207=Menus!$E$10,$F207=Menus!$E$11,$F207=Menus!$E$12,$F207=Menus!$E$13,$F207=Menus!$E$14)=FALSE,Pof3rd_NotOK,IF($B207="N/A - Natural Person",NotNeeded,IF(OR($B207=Menus!$M$2,ISERROR(INDEX($J$107:$J$166,MATCH($R207,$D$107:$D$166,0))))=TRUE,Select3PrincipalNo,IF($F207=Menus!$E$2,SelectaPrincipal,IF(OR(INDEX($J$107:$J$166,MATCH($R207,$D$107:$D$166,0))=Menus!$F$4,INDEX($J$107:$J$166,MATCH($R207,$D$107:$D$166,0))=Menus!$F$5),IF(OR($F207=Menus!$G$3,$F207=Menus!$G$4,$F207=Menus!$G$5,$F207=Menus!$G$6),OK,NOT_OK)))&amp;IF(AND($H207="",$F207&lt;&gt;Menus!$G$2),NeedName,IF(AND($B207&lt;&gt;Menus!$M$2,$F207&lt;&gt;$G$2,$H207&lt;&gt;""),Final,"")))))</f>
        <v>Please select a Third Level Principal Entity #, as applicable.</v>
      </c>
      <c r="R207" s="117" t="str">
        <f t="shared" si="15"/>
        <v/>
      </c>
      <c r="T207" s="117">
        <f t="shared" si="16"/>
        <v>0</v>
      </c>
      <c r="V207" s="84" t="str">
        <f>IF(OR($F207=Menus!$E$2,$F207=Menus!$E$3,$F207=Menus!$E$4,$F207=Menus!$E$5,$F207=Menus!$E$6,$F207=Menus!$E$7,$F207=Menus!$E$8,$F207=Menus!$E$9,$F207=Menus!$E$10,$F207=Menus!$E$11,$F207=Menus!$E$12,$F207=Menus!$E$13,$F207=Menus!$E$14)=FALSE,"Pof3rd_NotOK","")</f>
        <v/>
      </c>
    </row>
    <row r="208" spans="2:22" ht="20.100000000000001" customHeight="1" x14ac:dyDescent="0.25">
      <c r="B208" s="231" t="s">
        <v>12</v>
      </c>
      <c r="C208" s="231"/>
      <c r="D208" s="231"/>
      <c r="F208" s="30" t="s">
        <v>2</v>
      </c>
      <c r="H208" s="9"/>
      <c r="J208" s="149" t="s">
        <v>13</v>
      </c>
      <c r="L208" s="137"/>
      <c r="N208" s="101" t="str">
        <f>IF(OR($F208=Menus!$E$2,$F208=Menus!$E$3,$F208=Menus!$E$4,$F208=Menus!$E$5,$F208=Menus!$E$6,$F208=Menus!$E$7,$F208=Menus!$E$8,$F208=Menus!$E$9,$F208=Menus!$E$10,$F208=Menus!$E$11,$F208=Menus!$E$12,$F208=Menus!$E$13,$F208=Menus!$E$14)=FALSE,Pof3rd_NotOK,IF($B208="N/A - Natural Person",NotNeeded,IF(OR($B208=Menus!$M$2,ISERROR(INDEX($J$107:$J$166,MATCH($R208,$D$107:$D$166,0))))=TRUE,Select3PrincipalNo,IF($F208=Menus!$E$2,SelectaPrincipal,IF(OR(INDEX($J$107:$J$166,MATCH($R208,$D$107:$D$166,0))=Menus!$F$4,INDEX($J$107:$J$166,MATCH($R208,$D$107:$D$166,0))=Menus!$F$5),IF(OR($F208=Menus!$G$3,$F208=Menus!$G$4,$F208=Menus!$G$5,$F208=Menus!$G$6),OK,NOT_OK)))&amp;IF(AND($H208="",$F208&lt;&gt;Menus!$G$2),NeedName,IF(AND($B208&lt;&gt;Menus!$M$2,$F208&lt;&gt;$G$2,$H208&lt;&gt;""),Final,"")))))</f>
        <v>Please select a Third Level Principal Entity #, as applicable.</v>
      </c>
      <c r="R208" s="117" t="str">
        <f t="shared" si="15"/>
        <v/>
      </c>
      <c r="T208" s="117">
        <f t="shared" si="16"/>
        <v>0</v>
      </c>
      <c r="V208" s="84" t="str">
        <f>IF(OR($F208=Menus!$E$2,$F208=Menus!$E$3,$F208=Menus!$E$4,$F208=Menus!$E$5,$F208=Menus!$E$6,$F208=Menus!$E$7,$F208=Menus!$E$8,$F208=Menus!$E$9,$F208=Menus!$E$10,$F208=Menus!$E$11,$F208=Menus!$E$12,$F208=Menus!$E$13,$F208=Menus!$E$14)=FALSE,"Pof3rd_NotOK","")</f>
        <v/>
      </c>
    </row>
    <row r="209" spans="2:22" ht="20.100000000000001" customHeight="1" x14ac:dyDescent="0.25">
      <c r="B209" s="231" t="s">
        <v>12</v>
      </c>
      <c r="C209" s="231"/>
      <c r="D209" s="231"/>
      <c r="F209" s="30" t="s">
        <v>2</v>
      </c>
      <c r="H209" s="9"/>
      <c r="J209" s="149" t="s">
        <v>13</v>
      </c>
      <c r="L209" s="137"/>
      <c r="N209" s="101" t="str">
        <f>IF(OR($F209=Menus!$E$2,$F209=Menus!$E$3,$F209=Menus!$E$4,$F209=Menus!$E$5,$F209=Menus!$E$6,$F209=Menus!$E$7,$F209=Menus!$E$8,$F209=Menus!$E$9,$F209=Menus!$E$10,$F209=Menus!$E$11,$F209=Menus!$E$12,$F209=Menus!$E$13,$F209=Menus!$E$14)=FALSE,Pof3rd_NotOK,IF($B209="N/A - Natural Person",NotNeeded,IF(OR($B209=Menus!$M$2,ISERROR(INDEX($J$107:$J$166,MATCH($R209,$D$107:$D$166,0))))=TRUE,Select3PrincipalNo,IF($F209=Menus!$E$2,SelectaPrincipal,IF(OR(INDEX($J$107:$J$166,MATCH($R209,$D$107:$D$166,0))=Menus!$F$4,INDEX($J$107:$J$166,MATCH($R209,$D$107:$D$166,0))=Menus!$F$5),IF(OR($F209=Menus!$G$3,$F209=Menus!$G$4,$F209=Menus!$G$5,$F209=Menus!$G$6),OK,NOT_OK)))&amp;IF(AND($H209="",$F209&lt;&gt;Menus!$G$2),NeedName,IF(AND($B209&lt;&gt;Menus!$M$2,$F209&lt;&gt;$G$2,$H209&lt;&gt;""),Final,"")))))</f>
        <v>Please select a Third Level Principal Entity #, as applicable.</v>
      </c>
      <c r="R209" s="117" t="str">
        <f t="shared" si="15"/>
        <v/>
      </c>
      <c r="T209" s="117">
        <f t="shared" si="16"/>
        <v>0</v>
      </c>
      <c r="V209" s="84" t="str">
        <f>IF(OR($F209=Menus!$E$2,$F209=Menus!$E$3,$F209=Menus!$E$4,$F209=Menus!$E$5,$F209=Menus!$E$6,$F209=Menus!$E$7,$F209=Menus!$E$8,$F209=Menus!$E$9,$F209=Menus!$E$10,$F209=Menus!$E$11,$F209=Menus!$E$12,$F209=Menus!$E$13,$F209=Menus!$E$14)=FALSE,"Pof3rd_NotOK","")</f>
        <v/>
      </c>
    </row>
    <row r="210" spans="2:22" ht="20.100000000000001" customHeight="1" x14ac:dyDescent="0.25">
      <c r="B210" s="231" t="s">
        <v>12</v>
      </c>
      <c r="C210" s="231"/>
      <c r="D210" s="231"/>
      <c r="F210" s="30" t="s">
        <v>2</v>
      </c>
      <c r="H210" s="9"/>
      <c r="J210" s="149" t="s">
        <v>13</v>
      </c>
      <c r="L210" s="137"/>
      <c r="N210" s="101" t="str">
        <f>IF(OR($F210=Menus!$E$2,$F210=Menus!$E$3,$F210=Menus!$E$4,$F210=Menus!$E$5,$F210=Menus!$E$6,$F210=Menus!$E$7,$F210=Menus!$E$8,$F210=Menus!$E$9,$F210=Menus!$E$10,$F210=Menus!$E$11,$F210=Menus!$E$12,$F210=Menus!$E$13,$F210=Menus!$E$14)=FALSE,Pof3rd_NotOK,IF($B210="N/A - Natural Person",NotNeeded,IF(OR($B210=Menus!$M$2,ISERROR(INDEX($J$107:$J$166,MATCH($R210,$D$107:$D$166,0))))=TRUE,Select3PrincipalNo,IF($F210=Menus!$E$2,SelectaPrincipal,IF(OR(INDEX($J$107:$J$166,MATCH($R210,$D$107:$D$166,0))=Menus!$F$4,INDEX($J$107:$J$166,MATCH($R210,$D$107:$D$166,0))=Menus!$F$5),IF(OR($F210=Menus!$G$3,$F210=Menus!$G$4,$F210=Menus!$G$5,$F210=Menus!$G$6),OK,NOT_OK)))&amp;IF(AND($H210="",$F210&lt;&gt;Menus!$G$2),NeedName,IF(AND($B210&lt;&gt;Menus!$M$2,$F210&lt;&gt;$G$2,$H210&lt;&gt;""),Final,"")))))</f>
        <v>Please select a Third Level Principal Entity #, as applicable.</v>
      </c>
      <c r="R210" s="117" t="str">
        <f t="shared" si="15"/>
        <v/>
      </c>
      <c r="T210" s="117">
        <f t="shared" si="16"/>
        <v>0</v>
      </c>
      <c r="V210" s="84" t="str">
        <f>IF(OR($F210=Menus!$E$2,$F210=Menus!$E$3,$F210=Menus!$E$4,$F210=Menus!$E$5,$F210=Menus!$E$6,$F210=Menus!$E$7,$F210=Menus!$E$8,$F210=Menus!$E$9,$F210=Menus!$E$10,$F210=Menus!$E$11,$F210=Menus!$E$12,$F210=Menus!$E$13,$F210=Menus!$E$14)=FALSE,"Pof3rd_NotOK","")</f>
        <v/>
      </c>
    </row>
    <row r="211" spans="2:22" ht="20.100000000000001" customHeight="1" x14ac:dyDescent="0.25">
      <c r="B211" s="231" t="s">
        <v>12</v>
      </c>
      <c r="C211" s="231"/>
      <c r="D211" s="231"/>
      <c r="F211" s="30" t="s">
        <v>2</v>
      </c>
      <c r="H211" s="9"/>
      <c r="J211" s="149" t="s">
        <v>13</v>
      </c>
      <c r="L211" s="137"/>
      <c r="N211" s="101" t="str">
        <f>IF(OR($F211=Menus!$E$2,$F211=Menus!$E$3,$F211=Menus!$E$4,$F211=Menus!$E$5,$F211=Menus!$E$6,$F211=Menus!$E$7,$F211=Menus!$E$8,$F211=Menus!$E$9,$F211=Menus!$E$10,$F211=Menus!$E$11,$F211=Menus!$E$12,$F211=Menus!$E$13,$F211=Menus!$E$14)=FALSE,Pof3rd_NotOK,IF($B211="N/A - Natural Person",NotNeeded,IF(OR($B211=Menus!$M$2,ISERROR(INDEX($J$107:$J$166,MATCH($R211,$D$107:$D$166,0))))=TRUE,Select3PrincipalNo,IF($F211=Menus!$E$2,SelectaPrincipal,IF(OR(INDEX($J$107:$J$166,MATCH($R211,$D$107:$D$166,0))=Menus!$F$4,INDEX($J$107:$J$166,MATCH($R211,$D$107:$D$166,0))=Menus!$F$5),IF(OR($F211=Menus!$G$3,$F211=Menus!$G$4,$F211=Menus!$G$5,$F211=Menus!$G$6),OK,NOT_OK)))&amp;IF(AND($H211="",$F211&lt;&gt;Menus!$G$2),NeedName,IF(AND($B211&lt;&gt;Menus!$M$2,$F211&lt;&gt;$G$2,$H211&lt;&gt;""),Final,"")))))</f>
        <v>Please select a Third Level Principal Entity #, as applicable.</v>
      </c>
      <c r="R211" s="117" t="str">
        <f t="shared" si="15"/>
        <v/>
      </c>
      <c r="T211" s="117">
        <f t="shared" si="16"/>
        <v>0</v>
      </c>
      <c r="V211" s="84" t="str">
        <f>IF(OR($F211=Menus!$E$2,$F211=Menus!$E$3,$F211=Menus!$E$4,$F211=Menus!$E$5,$F211=Menus!$E$6,$F211=Menus!$E$7,$F211=Menus!$E$8,$F211=Menus!$E$9,$F211=Menus!$E$10,$F211=Menus!$E$11,$F211=Menus!$E$12,$F211=Menus!$E$13,$F211=Menus!$E$14)=FALSE,"Pof3rd_NotOK","")</f>
        <v/>
      </c>
    </row>
    <row r="212" spans="2:22" ht="20.100000000000001" customHeight="1" x14ac:dyDescent="0.25">
      <c r="B212" s="231" t="s">
        <v>12</v>
      </c>
      <c r="C212" s="231"/>
      <c r="D212" s="231"/>
      <c r="F212" s="30" t="s">
        <v>2</v>
      </c>
      <c r="H212" s="9"/>
      <c r="J212" s="149" t="s">
        <v>13</v>
      </c>
      <c r="L212" s="137"/>
      <c r="N212" s="101" t="str">
        <f>IF(OR($F212=Menus!$E$2,$F212=Menus!$E$3,$F212=Menus!$E$4,$F212=Menus!$E$5,$F212=Menus!$E$6,$F212=Menus!$E$7,$F212=Menus!$E$8,$F212=Menus!$E$9,$F212=Menus!$E$10,$F212=Menus!$E$11,$F212=Menus!$E$12,$F212=Menus!$E$13,$F212=Menus!$E$14)=FALSE,Pof3rd_NotOK,IF($B212="N/A - Natural Person",NotNeeded,IF(OR($B212=Menus!$M$2,ISERROR(INDEX($J$107:$J$166,MATCH($R212,$D$107:$D$166,0))))=TRUE,Select3PrincipalNo,IF($F212=Menus!$E$2,SelectaPrincipal,IF(OR(INDEX($J$107:$J$166,MATCH($R212,$D$107:$D$166,0))=Menus!$F$4,INDEX($J$107:$J$166,MATCH($R212,$D$107:$D$166,0))=Menus!$F$5),IF(OR($F212=Menus!$G$3,$F212=Menus!$G$4,$F212=Menus!$G$5,$F212=Menus!$G$6),OK,NOT_OK)))&amp;IF(AND($H212="",$F212&lt;&gt;Menus!$G$2),NeedName,IF(AND($B212&lt;&gt;Menus!$M$2,$F212&lt;&gt;$G$2,$H212&lt;&gt;""),Final,"")))))</f>
        <v>Please select a Third Level Principal Entity #, as applicable.</v>
      </c>
      <c r="R212" s="117" t="str">
        <f t="shared" si="15"/>
        <v/>
      </c>
      <c r="T212" s="117">
        <f t="shared" si="16"/>
        <v>0</v>
      </c>
      <c r="V212" s="84" t="str">
        <f>IF(OR($F212=Menus!$E$2,$F212=Menus!$E$3,$F212=Menus!$E$4,$F212=Menus!$E$5,$F212=Menus!$E$6,$F212=Menus!$E$7,$F212=Menus!$E$8,$F212=Menus!$E$9,$F212=Menus!$E$10,$F212=Menus!$E$11,$F212=Menus!$E$12,$F212=Menus!$E$13,$F212=Menus!$E$14)=FALSE,"Pof3rd_NotOK","")</f>
        <v/>
      </c>
    </row>
    <row r="213" spans="2:22" ht="20.100000000000001" customHeight="1" x14ac:dyDescent="0.25">
      <c r="B213" s="231" t="s">
        <v>12</v>
      </c>
      <c r="C213" s="231"/>
      <c r="D213" s="231"/>
      <c r="F213" s="30" t="s">
        <v>2</v>
      </c>
      <c r="H213" s="9"/>
      <c r="J213" s="149" t="s">
        <v>13</v>
      </c>
      <c r="L213" s="137"/>
      <c r="N213" s="101" t="str">
        <f>IF(OR($F213=Menus!$E$2,$F213=Menus!$E$3,$F213=Menus!$E$4,$F213=Menus!$E$5,$F213=Menus!$E$6,$F213=Menus!$E$7,$F213=Menus!$E$8,$F213=Menus!$E$9,$F213=Menus!$E$10,$F213=Menus!$E$11,$F213=Menus!$E$12,$F213=Menus!$E$13,$F213=Menus!$E$14)=FALSE,Pof3rd_NotOK,IF($B213="N/A - Natural Person",NotNeeded,IF(OR($B213=Menus!$M$2,ISERROR(INDEX($J$107:$J$166,MATCH($R213,$D$107:$D$166,0))))=TRUE,Select3PrincipalNo,IF($F213=Menus!$E$2,SelectaPrincipal,IF(OR(INDEX($J$107:$J$166,MATCH($R213,$D$107:$D$166,0))=Menus!$F$4,INDEX($J$107:$J$166,MATCH($R213,$D$107:$D$166,0))=Menus!$F$5),IF(OR($F213=Menus!$G$3,$F213=Menus!$G$4,$F213=Menus!$G$5,$F213=Menus!$G$6),OK,NOT_OK)))&amp;IF(AND($H213="",$F213&lt;&gt;Menus!$G$2),NeedName,IF(AND($B213&lt;&gt;Menus!$M$2,$F213&lt;&gt;$G$2,$H213&lt;&gt;""),Final,"")))))</f>
        <v>Please select a Third Level Principal Entity #, as applicable.</v>
      </c>
      <c r="R213" s="117" t="str">
        <f t="shared" si="15"/>
        <v/>
      </c>
      <c r="T213" s="117">
        <f t="shared" si="16"/>
        <v>0</v>
      </c>
      <c r="V213" s="84" t="str">
        <f>IF(OR($F213=Menus!$E$2,$F213=Menus!$E$3,$F213=Menus!$E$4,$F213=Menus!$E$5,$F213=Menus!$E$6,$F213=Menus!$E$7,$F213=Menus!$E$8,$F213=Menus!$E$9,$F213=Menus!$E$10,$F213=Menus!$E$11,$F213=Menus!$E$12,$F213=Menus!$E$13,$F213=Menus!$E$14)=FALSE,"Pof3rd_NotOK","")</f>
        <v/>
      </c>
    </row>
    <row r="214" spans="2:22" ht="20.100000000000001" customHeight="1" x14ac:dyDescent="0.25">
      <c r="B214" s="231" t="s">
        <v>12</v>
      </c>
      <c r="C214" s="231"/>
      <c r="D214" s="231"/>
      <c r="F214" s="30" t="s">
        <v>2</v>
      </c>
      <c r="H214" s="9"/>
      <c r="J214" s="149" t="s">
        <v>13</v>
      </c>
      <c r="L214" s="137"/>
      <c r="N214" s="101" t="str">
        <f>IF(OR($F214=Menus!$E$2,$F214=Menus!$E$3,$F214=Menus!$E$4,$F214=Menus!$E$5,$F214=Menus!$E$6,$F214=Menus!$E$7,$F214=Menus!$E$8,$F214=Menus!$E$9,$F214=Menus!$E$10,$F214=Menus!$E$11,$F214=Menus!$E$12,$F214=Menus!$E$13,$F214=Menus!$E$14)=FALSE,Pof3rd_NotOK,IF($B214="N/A - Natural Person",NotNeeded,IF(OR($B214=Menus!$M$2,ISERROR(INDEX($J$107:$J$166,MATCH($R214,$D$107:$D$166,0))))=TRUE,Select3PrincipalNo,IF($F214=Menus!$E$2,SelectaPrincipal,IF(OR(INDEX($J$107:$J$166,MATCH($R214,$D$107:$D$166,0))=Menus!$F$4,INDEX($J$107:$J$166,MATCH($R214,$D$107:$D$166,0))=Menus!$F$5),IF(OR($F214=Menus!$G$3,$F214=Menus!$G$4,$F214=Menus!$G$5,$F214=Menus!$G$6),OK,NOT_OK)))&amp;IF(AND($H214="",$F214&lt;&gt;Menus!$G$2),NeedName,IF(AND($B214&lt;&gt;Menus!$M$2,$F214&lt;&gt;$G$2,$H214&lt;&gt;""),Final,"")))))</f>
        <v>Please select a Third Level Principal Entity #, as applicable.</v>
      </c>
      <c r="R214" s="117" t="str">
        <f t="shared" si="15"/>
        <v/>
      </c>
      <c r="T214" s="117">
        <f t="shared" si="16"/>
        <v>0</v>
      </c>
      <c r="V214" s="84" t="str">
        <f>IF(OR($F214=Menus!$E$2,$F214=Menus!$E$3,$F214=Menus!$E$4,$F214=Menus!$E$5,$F214=Menus!$E$6,$F214=Menus!$E$7,$F214=Menus!$E$8,$F214=Menus!$E$9,$F214=Menus!$E$10,$F214=Menus!$E$11,$F214=Menus!$E$12,$F214=Menus!$E$13,$F214=Menus!$E$14)=FALSE,"Pof3rd_NotOK","")</f>
        <v/>
      </c>
    </row>
    <row r="215" spans="2:22" ht="20.100000000000001" customHeight="1" x14ac:dyDescent="0.25">
      <c r="B215" s="231" t="s">
        <v>12</v>
      </c>
      <c r="C215" s="231"/>
      <c r="D215" s="231"/>
      <c r="F215" s="30" t="s">
        <v>2</v>
      </c>
      <c r="H215" s="9"/>
      <c r="J215" s="149" t="s">
        <v>13</v>
      </c>
      <c r="L215" s="137"/>
      <c r="N215" s="101" t="str">
        <f>IF(OR($F215=Menus!$E$2,$F215=Menus!$E$3,$F215=Menus!$E$4,$F215=Menus!$E$5,$F215=Menus!$E$6,$F215=Menus!$E$7,$F215=Menus!$E$8,$F215=Menus!$E$9,$F215=Menus!$E$10,$F215=Menus!$E$11,$F215=Menus!$E$12,$F215=Menus!$E$13,$F215=Menus!$E$14)=FALSE,Pof3rd_NotOK,IF($B215="N/A - Natural Person",NotNeeded,IF(OR($B215=Menus!$M$2,ISERROR(INDEX($J$107:$J$166,MATCH($R215,$D$107:$D$166,0))))=TRUE,Select3PrincipalNo,IF($F215=Menus!$E$2,SelectaPrincipal,IF(OR(INDEX($J$107:$J$166,MATCH($R215,$D$107:$D$166,0))=Menus!$F$4,INDEX($J$107:$J$166,MATCH($R215,$D$107:$D$166,0))=Menus!$F$5),IF(OR($F215=Menus!$G$3,$F215=Menus!$G$4,$F215=Menus!$G$5,$F215=Menus!$G$6),OK,NOT_OK)))&amp;IF(AND($H215="",$F215&lt;&gt;Menus!$G$2),NeedName,IF(AND($B215&lt;&gt;Menus!$M$2,$F215&lt;&gt;$G$2,$H215&lt;&gt;""),Final,"")))))</f>
        <v>Please select a Third Level Principal Entity #, as applicable.</v>
      </c>
      <c r="R215" s="117" t="str">
        <f t="shared" si="15"/>
        <v/>
      </c>
      <c r="T215" s="117">
        <f t="shared" si="16"/>
        <v>0</v>
      </c>
      <c r="V215" s="84" t="str">
        <f>IF(OR($F215=Menus!$E$2,$F215=Menus!$E$3,$F215=Menus!$E$4,$F215=Menus!$E$5,$F215=Menus!$E$6,$F215=Menus!$E$7,$F215=Menus!$E$8,$F215=Menus!$E$9,$F215=Menus!$E$10,$F215=Menus!$E$11,$F215=Menus!$E$12,$F215=Menus!$E$13,$F215=Menus!$E$14)=FALSE,"Pof3rd_NotOK","")</f>
        <v/>
      </c>
    </row>
    <row r="216" spans="2:22" ht="20.100000000000001" customHeight="1" x14ac:dyDescent="0.25">
      <c r="B216" s="231" t="s">
        <v>12</v>
      </c>
      <c r="C216" s="231"/>
      <c r="D216" s="231"/>
      <c r="F216" s="30" t="s">
        <v>2</v>
      </c>
      <c r="H216" s="9"/>
      <c r="J216" s="149" t="s">
        <v>13</v>
      </c>
      <c r="L216" s="137"/>
      <c r="N216" s="101" t="str">
        <f>IF(OR($F216=Menus!$E$2,$F216=Menus!$E$3,$F216=Menus!$E$4,$F216=Menus!$E$5,$F216=Menus!$E$6,$F216=Menus!$E$7,$F216=Menus!$E$8,$F216=Menus!$E$9,$F216=Menus!$E$10,$F216=Menus!$E$11,$F216=Menus!$E$12,$F216=Menus!$E$13,$F216=Menus!$E$14)=FALSE,Pof3rd_NotOK,IF($B216="N/A - Natural Person",NotNeeded,IF(OR($B216=Menus!$M$2,ISERROR(INDEX($J$107:$J$166,MATCH($R216,$D$107:$D$166,0))))=TRUE,Select3PrincipalNo,IF($F216=Menus!$E$2,SelectaPrincipal,IF(OR(INDEX($J$107:$J$166,MATCH($R216,$D$107:$D$166,0))=Menus!$F$4,INDEX($J$107:$J$166,MATCH($R216,$D$107:$D$166,0))=Menus!$F$5),IF(OR($F216=Menus!$G$3,$F216=Menus!$G$4,$F216=Menus!$G$5,$F216=Menus!$G$6),OK,NOT_OK)))&amp;IF(AND($H216="",$F216&lt;&gt;Menus!$G$2),NeedName,IF(AND($B216&lt;&gt;Menus!$M$2,$F216&lt;&gt;$G$2,$H216&lt;&gt;""),Final,"")))))</f>
        <v>Please select a Third Level Principal Entity #, as applicable.</v>
      </c>
      <c r="R216" s="117" t="str">
        <f t="shared" si="15"/>
        <v/>
      </c>
      <c r="T216" s="117">
        <f t="shared" si="16"/>
        <v>0</v>
      </c>
      <c r="V216" s="84" t="str">
        <f>IF(OR($F216=Menus!$E$2,$F216=Menus!$E$3,$F216=Menus!$E$4,$F216=Menus!$E$5,$F216=Menus!$E$6,$F216=Menus!$E$7,$F216=Menus!$E$8,$F216=Menus!$E$9,$F216=Menus!$E$10,$F216=Menus!$E$11,$F216=Menus!$E$12,$F216=Menus!$E$13,$F216=Menus!$E$14)=FALSE,"Pof3rd_NotOK","")</f>
        <v/>
      </c>
    </row>
    <row r="217" spans="2:22" ht="20.100000000000001" customHeight="1" x14ac:dyDescent="0.25">
      <c r="B217" s="231" t="s">
        <v>12</v>
      </c>
      <c r="C217" s="231"/>
      <c r="D217" s="231"/>
      <c r="F217" s="30" t="s">
        <v>2</v>
      </c>
      <c r="H217" s="9"/>
      <c r="J217" s="149" t="s">
        <v>13</v>
      </c>
      <c r="L217" s="137"/>
      <c r="N217" s="101" t="str">
        <f>IF(OR($F217=Menus!$E$2,$F217=Menus!$E$3,$F217=Menus!$E$4,$F217=Menus!$E$5,$F217=Menus!$E$6,$F217=Menus!$E$7,$F217=Menus!$E$8,$F217=Menus!$E$9,$F217=Menus!$E$10,$F217=Menus!$E$11,$F217=Menus!$E$12,$F217=Menus!$E$13,$F217=Menus!$E$14)=FALSE,Pof3rd_NotOK,IF($B217="N/A - Natural Person",NotNeeded,IF(OR($B217=Menus!$M$2,ISERROR(INDEX($J$107:$J$166,MATCH($R217,$D$107:$D$166,0))))=TRUE,Select3PrincipalNo,IF($F217=Menus!$E$2,SelectaPrincipal,IF(OR(INDEX($J$107:$J$166,MATCH($R217,$D$107:$D$166,0))=Menus!$F$4,INDEX($J$107:$J$166,MATCH($R217,$D$107:$D$166,0))=Menus!$F$5),IF(OR($F217=Menus!$G$3,$F217=Menus!$G$4,$F217=Menus!$G$5,$F217=Menus!$G$6),OK,NOT_OK)))&amp;IF(AND($H217="",$F217&lt;&gt;Menus!$G$2),NeedName,IF(AND($B217&lt;&gt;Menus!$M$2,$F217&lt;&gt;$G$2,$H217&lt;&gt;""),Final,"")))))</f>
        <v>Please select a Third Level Principal Entity #, as applicable.</v>
      </c>
      <c r="R217" s="117" t="str">
        <f t="shared" si="15"/>
        <v/>
      </c>
      <c r="T217" s="117">
        <f t="shared" si="16"/>
        <v>0</v>
      </c>
      <c r="V217" s="84" t="str">
        <f>IF(OR($F217=Menus!$E$2,$F217=Menus!$E$3,$F217=Menus!$E$4,$F217=Menus!$E$5,$F217=Menus!$E$6,$F217=Menus!$E$7,$F217=Menus!$E$8,$F217=Menus!$E$9,$F217=Menus!$E$10,$F217=Menus!$E$11,$F217=Menus!$E$12,$F217=Menus!$E$13,$F217=Menus!$E$14)=FALSE,"Pof3rd_NotOK","")</f>
        <v/>
      </c>
    </row>
    <row r="218" spans="2:22" ht="20.100000000000001" customHeight="1" x14ac:dyDescent="0.25">
      <c r="B218" s="231" t="s">
        <v>12</v>
      </c>
      <c r="C218" s="231"/>
      <c r="D218" s="231"/>
      <c r="F218" s="30" t="s">
        <v>2</v>
      </c>
      <c r="H218" s="9"/>
      <c r="J218" s="149" t="s">
        <v>13</v>
      </c>
      <c r="L218" s="137"/>
      <c r="N218" s="101" t="str">
        <f>IF(OR($F218=Menus!$E$2,$F218=Menus!$E$3,$F218=Menus!$E$4,$F218=Menus!$E$5,$F218=Menus!$E$6,$F218=Menus!$E$7,$F218=Menus!$E$8,$F218=Menus!$E$9,$F218=Menus!$E$10,$F218=Menus!$E$11,$F218=Menus!$E$12,$F218=Menus!$E$13,$F218=Menus!$E$14)=FALSE,Pof3rd_NotOK,IF($B218="N/A - Natural Person",NotNeeded,IF(OR($B218=Menus!$M$2,ISERROR(INDEX($J$107:$J$166,MATCH($R218,$D$107:$D$166,0))))=TRUE,Select3PrincipalNo,IF($F218=Menus!$E$2,SelectaPrincipal,IF(OR(INDEX($J$107:$J$166,MATCH($R218,$D$107:$D$166,0))=Menus!$F$4,INDEX($J$107:$J$166,MATCH($R218,$D$107:$D$166,0))=Menus!$F$5),IF(OR($F218=Menus!$G$3,$F218=Menus!$G$4,$F218=Menus!$G$5,$F218=Menus!$G$6),OK,NOT_OK)))&amp;IF(AND($H218="",$F218&lt;&gt;Menus!$G$2),NeedName,IF(AND($B218&lt;&gt;Menus!$M$2,$F218&lt;&gt;$G$2,$H218&lt;&gt;""),Final,"")))))</f>
        <v>Please select a Third Level Principal Entity #, as applicable.</v>
      </c>
      <c r="R218" s="117" t="str">
        <f t="shared" si="15"/>
        <v/>
      </c>
      <c r="T218" s="117">
        <f t="shared" si="16"/>
        <v>0</v>
      </c>
      <c r="V218" s="84" t="str">
        <f>IF(OR($F218=Menus!$E$2,$F218=Menus!$E$3,$F218=Menus!$E$4,$F218=Menus!$E$5,$F218=Menus!$E$6,$F218=Menus!$E$7,$F218=Menus!$E$8,$F218=Menus!$E$9,$F218=Menus!$E$10,$F218=Menus!$E$11,$F218=Menus!$E$12,$F218=Menus!$E$13,$F218=Menus!$E$14)=FALSE,"Pof3rd_NotOK","")</f>
        <v/>
      </c>
    </row>
    <row r="219" spans="2:22" ht="20.100000000000001" customHeight="1" x14ac:dyDescent="0.25">
      <c r="B219" s="231" t="s">
        <v>12</v>
      </c>
      <c r="C219" s="231"/>
      <c r="D219" s="231"/>
      <c r="F219" s="30" t="s">
        <v>2</v>
      </c>
      <c r="H219" s="9"/>
      <c r="J219" s="149" t="s">
        <v>13</v>
      </c>
      <c r="L219" s="137"/>
      <c r="N219" s="101" t="str">
        <f>IF(OR($F219=Menus!$E$2,$F219=Menus!$E$3,$F219=Menus!$E$4,$F219=Menus!$E$5,$F219=Menus!$E$6,$F219=Menus!$E$7,$F219=Menus!$E$8,$F219=Menus!$E$9,$F219=Menus!$E$10,$F219=Menus!$E$11,$F219=Menus!$E$12,$F219=Menus!$E$13,$F219=Menus!$E$14)=FALSE,Pof3rd_NotOK,IF($B219="N/A - Natural Person",NotNeeded,IF(OR($B219=Menus!$M$2,ISERROR(INDEX($J$107:$J$166,MATCH($R219,$D$107:$D$166,0))))=TRUE,Select3PrincipalNo,IF($F219=Menus!$E$2,SelectaPrincipal,IF(OR(INDEX($J$107:$J$166,MATCH($R219,$D$107:$D$166,0))=Menus!$F$4,INDEX($J$107:$J$166,MATCH($R219,$D$107:$D$166,0))=Menus!$F$5),IF(OR($F219=Menus!$G$3,$F219=Menus!$G$4,$F219=Menus!$G$5,$F219=Menus!$G$6),OK,NOT_OK)))&amp;IF(AND($H219="",$F219&lt;&gt;Menus!$G$2),NeedName,IF(AND($B219&lt;&gt;Menus!$M$2,$F219&lt;&gt;$G$2,$H219&lt;&gt;""),Final,"")))))</f>
        <v>Please select a Third Level Principal Entity #, as applicable.</v>
      </c>
      <c r="R219" s="117" t="str">
        <f t="shared" si="15"/>
        <v/>
      </c>
      <c r="T219" s="117">
        <f t="shared" si="16"/>
        <v>0</v>
      </c>
      <c r="V219" s="84" t="str">
        <f>IF(OR($F219=Menus!$E$2,$F219=Menus!$E$3,$F219=Menus!$E$4,$F219=Menus!$E$5,$F219=Menus!$E$6,$F219=Menus!$E$7,$F219=Menus!$E$8,$F219=Menus!$E$9,$F219=Menus!$E$10,$F219=Menus!$E$11,$F219=Menus!$E$12,$F219=Menus!$E$13,$F219=Menus!$E$14)=FALSE,"Pof3rd_NotOK","")</f>
        <v/>
      </c>
    </row>
    <row r="220" spans="2:22" ht="20.100000000000001" customHeight="1" x14ac:dyDescent="0.25">
      <c r="B220" s="231" t="s">
        <v>12</v>
      </c>
      <c r="C220" s="231"/>
      <c r="D220" s="231"/>
      <c r="F220" s="30" t="s">
        <v>2</v>
      </c>
      <c r="H220" s="9"/>
      <c r="J220" s="149" t="s">
        <v>13</v>
      </c>
      <c r="L220" s="137"/>
      <c r="N220" s="101" t="str">
        <f>IF(OR($F220=Menus!$E$2,$F220=Menus!$E$3,$F220=Menus!$E$4,$F220=Menus!$E$5,$F220=Menus!$E$6,$F220=Menus!$E$7,$F220=Menus!$E$8,$F220=Menus!$E$9,$F220=Menus!$E$10,$F220=Menus!$E$11,$F220=Menus!$E$12,$F220=Menus!$E$13,$F220=Menus!$E$14)=FALSE,Pof3rd_NotOK,IF($B220="N/A - Natural Person",NotNeeded,IF(OR($B220=Menus!$M$2,ISERROR(INDEX($J$107:$J$166,MATCH($R220,$D$107:$D$166,0))))=TRUE,Select3PrincipalNo,IF($F220=Menus!$E$2,SelectaPrincipal,IF(OR(INDEX($J$107:$J$166,MATCH($R220,$D$107:$D$166,0))=Menus!$F$4,INDEX($J$107:$J$166,MATCH($R220,$D$107:$D$166,0))=Menus!$F$5),IF(OR($F220=Menus!$G$3,$F220=Menus!$G$4,$F220=Menus!$G$5,$F220=Menus!$G$6),OK,NOT_OK)))&amp;IF(AND($H220="",$F220&lt;&gt;Menus!$G$2),NeedName,IF(AND($B220&lt;&gt;Menus!$M$2,$F220&lt;&gt;$G$2,$H220&lt;&gt;""),Final,"")))))</f>
        <v>Please select a Third Level Principal Entity #, as applicable.</v>
      </c>
      <c r="R220" s="117" t="str">
        <f t="shared" si="15"/>
        <v/>
      </c>
      <c r="T220" s="117">
        <f t="shared" si="16"/>
        <v>0</v>
      </c>
      <c r="V220" s="84" t="str">
        <f>IF(OR($F220=Menus!$E$2,$F220=Menus!$E$3,$F220=Menus!$E$4,$F220=Menus!$E$5,$F220=Menus!$E$6,$F220=Menus!$E$7,$F220=Menus!$E$8,$F220=Menus!$E$9,$F220=Menus!$E$10,$F220=Menus!$E$11,$F220=Menus!$E$12,$F220=Menus!$E$13,$F220=Menus!$E$14)=FALSE,"Pof3rd_NotOK","")</f>
        <v/>
      </c>
    </row>
    <row r="221" spans="2:22" ht="20.100000000000001" customHeight="1" x14ac:dyDescent="0.25">
      <c r="B221" s="231" t="s">
        <v>12</v>
      </c>
      <c r="C221" s="231"/>
      <c r="D221" s="231"/>
      <c r="F221" s="30" t="s">
        <v>2</v>
      </c>
      <c r="H221" s="9"/>
      <c r="J221" s="149" t="s">
        <v>13</v>
      </c>
      <c r="L221" s="137"/>
      <c r="N221" s="101" t="str">
        <f>IF(OR($F221=Menus!$E$2,$F221=Menus!$E$3,$F221=Menus!$E$4,$F221=Menus!$E$5,$F221=Menus!$E$6,$F221=Menus!$E$7,$F221=Menus!$E$8,$F221=Menus!$E$9,$F221=Menus!$E$10,$F221=Menus!$E$11,$F221=Menus!$E$12,$F221=Menus!$E$13,$F221=Menus!$E$14)=FALSE,Pof3rd_NotOK,IF($B221="N/A - Natural Person",NotNeeded,IF(OR($B221=Menus!$M$2,ISERROR(INDEX($J$107:$J$166,MATCH($R221,$D$107:$D$166,0))))=TRUE,Select3PrincipalNo,IF($F221=Menus!$E$2,SelectaPrincipal,IF(OR(INDEX($J$107:$J$166,MATCH($R221,$D$107:$D$166,0))=Menus!$F$4,INDEX($J$107:$J$166,MATCH($R221,$D$107:$D$166,0))=Menus!$F$5),IF(OR($F221=Menus!$G$3,$F221=Menus!$G$4,$F221=Menus!$G$5,$F221=Menus!$G$6),OK,NOT_OK)))&amp;IF(AND($H221="",$F221&lt;&gt;Menus!$G$2),NeedName,IF(AND($B221&lt;&gt;Menus!$M$2,$F221&lt;&gt;$G$2,$H221&lt;&gt;""),Final,"")))))</f>
        <v>Please select a Third Level Principal Entity #, as applicable.</v>
      </c>
      <c r="R221" s="117" t="str">
        <f t="shared" si="15"/>
        <v/>
      </c>
      <c r="T221" s="117">
        <f t="shared" si="16"/>
        <v>0</v>
      </c>
      <c r="V221" s="84" t="str">
        <f>IF(OR($F221=Menus!$E$2,$F221=Menus!$E$3,$F221=Menus!$E$4,$F221=Menus!$E$5,$F221=Menus!$E$6,$F221=Menus!$E$7,$F221=Menus!$E$8,$F221=Menus!$E$9,$F221=Menus!$E$10,$F221=Menus!$E$11,$F221=Menus!$E$12,$F221=Menus!$E$13,$F221=Menus!$E$14)=FALSE,"Pof3rd_NotOK","")</f>
        <v/>
      </c>
    </row>
    <row r="222" spans="2:22" ht="20.100000000000001" customHeight="1" x14ac:dyDescent="0.25">
      <c r="B222" s="231" t="s">
        <v>12</v>
      </c>
      <c r="C222" s="231"/>
      <c r="D222" s="231"/>
      <c r="F222" s="30" t="s">
        <v>2</v>
      </c>
      <c r="H222" s="9"/>
      <c r="J222" s="149" t="s">
        <v>13</v>
      </c>
      <c r="L222" s="137"/>
      <c r="N222" s="101" t="str">
        <f>IF(OR($F222=Menus!$E$2,$F222=Menus!$E$3,$F222=Menus!$E$4,$F222=Menus!$E$5,$F222=Menus!$E$6,$F222=Menus!$E$7,$F222=Menus!$E$8,$F222=Menus!$E$9,$F222=Menus!$E$10,$F222=Menus!$E$11,$F222=Menus!$E$12,$F222=Menus!$E$13,$F222=Menus!$E$14)=FALSE,Pof3rd_NotOK,IF($B222="N/A - Natural Person",NotNeeded,IF(OR($B222=Menus!$M$2,ISERROR(INDEX($J$107:$J$166,MATCH($R222,$D$107:$D$166,0))))=TRUE,Select3PrincipalNo,IF($F222=Menus!$E$2,SelectaPrincipal,IF(OR(INDEX($J$107:$J$166,MATCH($R222,$D$107:$D$166,0))=Menus!$F$4,INDEX($J$107:$J$166,MATCH($R222,$D$107:$D$166,0))=Menus!$F$5),IF(OR($F222=Menus!$G$3,$F222=Menus!$G$4,$F222=Menus!$G$5,$F222=Menus!$G$6),OK,NOT_OK)))&amp;IF(AND($H222="",$F222&lt;&gt;Menus!$G$2),NeedName,IF(AND($B222&lt;&gt;Menus!$M$2,$F222&lt;&gt;$G$2,$H222&lt;&gt;""),Final,"")))))</f>
        <v>Please select a Third Level Principal Entity #, as applicable.</v>
      </c>
      <c r="R222" s="117" t="str">
        <f t="shared" si="15"/>
        <v/>
      </c>
      <c r="T222" s="117">
        <f t="shared" si="16"/>
        <v>0</v>
      </c>
      <c r="V222" s="84" t="str">
        <f>IF(OR($F222=Menus!$E$2,$F222=Menus!$E$3,$F222=Menus!$E$4,$F222=Menus!$E$5,$F222=Menus!$E$6,$F222=Menus!$E$7,$F222=Menus!$E$8,$F222=Menus!$E$9,$F222=Menus!$E$10,$F222=Menus!$E$11,$F222=Menus!$E$12,$F222=Menus!$E$13,$F222=Menus!$E$14)=FALSE,"Pof3rd_NotOK","")</f>
        <v/>
      </c>
    </row>
    <row r="223" spans="2:22" ht="20.100000000000001" customHeight="1" x14ac:dyDescent="0.25">
      <c r="B223" s="231" t="s">
        <v>12</v>
      </c>
      <c r="C223" s="231"/>
      <c r="D223" s="231"/>
      <c r="F223" s="30" t="s">
        <v>2</v>
      </c>
      <c r="H223" s="9"/>
      <c r="J223" s="149" t="s">
        <v>13</v>
      </c>
      <c r="L223" s="137"/>
      <c r="N223" s="101" t="str">
        <f>IF(OR($F223=Menus!$E$2,$F223=Menus!$E$3,$F223=Menus!$E$4,$F223=Menus!$E$5,$F223=Menus!$E$6,$F223=Menus!$E$7,$F223=Menus!$E$8,$F223=Menus!$E$9,$F223=Menus!$E$10,$F223=Menus!$E$11,$F223=Menus!$E$12,$F223=Menus!$E$13,$F223=Menus!$E$14)=FALSE,Pof3rd_NotOK,IF($B223="N/A - Natural Person",NotNeeded,IF(OR($B223=Menus!$M$2,ISERROR(INDEX($J$107:$J$166,MATCH($R223,$D$107:$D$166,0))))=TRUE,Select3PrincipalNo,IF($F223=Menus!$E$2,SelectaPrincipal,IF(OR(INDEX($J$107:$J$166,MATCH($R223,$D$107:$D$166,0))=Menus!$F$4,INDEX($J$107:$J$166,MATCH($R223,$D$107:$D$166,0))=Menus!$F$5),IF(OR($F223=Menus!$G$3,$F223=Menus!$G$4,$F223=Menus!$G$5,$F223=Menus!$G$6),OK,NOT_OK)))&amp;IF(AND($H223="",$F223&lt;&gt;Menus!$G$2),NeedName,IF(AND($B223&lt;&gt;Menus!$M$2,$F223&lt;&gt;$G$2,$H223&lt;&gt;""),Final,"")))))</f>
        <v>Please select a Third Level Principal Entity #, as applicable.</v>
      </c>
      <c r="R223" s="117" t="str">
        <f t="shared" si="15"/>
        <v/>
      </c>
      <c r="T223" s="117">
        <f t="shared" si="16"/>
        <v>0</v>
      </c>
      <c r="V223" s="84" t="str">
        <f>IF(OR($F223=Menus!$E$2,$F223=Menus!$E$3,$F223=Menus!$E$4,$F223=Menus!$E$5,$F223=Menus!$E$6,$F223=Menus!$E$7,$F223=Menus!$E$8,$F223=Menus!$E$9,$F223=Menus!$E$10,$F223=Menus!$E$11,$F223=Menus!$E$12,$F223=Menus!$E$13,$F223=Menus!$E$14)=FALSE,"Pof3rd_NotOK","")</f>
        <v/>
      </c>
    </row>
    <row r="224" spans="2:22" ht="20.100000000000001" customHeight="1" x14ac:dyDescent="0.25">
      <c r="B224" s="231" t="s">
        <v>12</v>
      </c>
      <c r="C224" s="231"/>
      <c r="D224" s="231"/>
      <c r="F224" s="30" t="s">
        <v>2</v>
      </c>
      <c r="H224" s="9"/>
      <c r="J224" s="149" t="s">
        <v>13</v>
      </c>
      <c r="L224" s="137"/>
      <c r="N224" s="101" t="str">
        <f>IF(OR($F224=Menus!$E$2,$F224=Menus!$E$3,$F224=Menus!$E$4,$F224=Menus!$E$5,$F224=Menus!$E$6,$F224=Menus!$E$7,$F224=Menus!$E$8,$F224=Menus!$E$9,$F224=Menus!$E$10,$F224=Menus!$E$11,$F224=Menus!$E$12,$F224=Menus!$E$13,$F224=Menus!$E$14)=FALSE,Pof3rd_NotOK,IF($B224="N/A - Natural Person",NotNeeded,IF(OR($B224=Menus!$M$2,ISERROR(INDEX($J$107:$J$166,MATCH($R224,$D$107:$D$166,0))))=TRUE,Select3PrincipalNo,IF($F224=Menus!$E$2,SelectaPrincipal,IF(OR(INDEX($J$107:$J$166,MATCH($R224,$D$107:$D$166,0))=Menus!$F$4,INDEX($J$107:$J$166,MATCH($R224,$D$107:$D$166,0))=Menus!$F$5),IF(OR($F224=Menus!$G$3,$F224=Menus!$G$4,$F224=Menus!$G$5,$F224=Menus!$G$6),OK,NOT_OK)))&amp;IF(AND($H224="",$F224&lt;&gt;Menus!$G$2),NeedName,IF(AND($B224&lt;&gt;Menus!$M$2,$F224&lt;&gt;$G$2,$H224&lt;&gt;""),Final,"")))))</f>
        <v>Please select a Third Level Principal Entity #, as applicable.</v>
      </c>
      <c r="R224" s="117" t="str">
        <f t="shared" si="15"/>
        <v/>
      </c>
      <c r="T224" s="117">
        <f t="shared" si="16"/>
        <v>0</v>
      </c>
      <c r="V224" s="84" t="str">
        <f>IF(OR($F224=Menus!$E$2,$F224=Menus!$E$3,$F224=Menus!$E$4,$F224=Menus!$E$5,$F224=Menus!$E$6,$F224=Menus!$E$7,$F224=Menus!$E$8,$F224=Menus!$E$9,$F224=Menus!$E$10,$F224=Menus!$E$11,$F224=Menus!$E$12,$F224=Menus!$E$13,$F224=Menus!$E$14)=FALSE,"Pof3rd_NotOK","")</f>
        <v/>
      </c>
    </row>
    <row r="225" spans="2:22" ht="20.100000000000001" customHeight="1" x14ac:dyDescent="0.25">
      <c r="B225" s="231" t="s">
        <v>12</v>
      </c>
      <c r="C225" s="231"/>
      <c r="D225" s="231"/>
      <c r="F225" s="30" t="s">
        <v>2</v>
      </c>
      <c r="H225" s="9"/>
      <c r="J225" s="149" t="s">
        <v>13</v>
      </c>
      <c r="L225" s="137"/>
      <c r="N225" s="101" t="str">
        <f>IF(OR($F225=Menus!$E$2,$F225=Menus!$E$3,$F225=Menus!$E$4,$F225=Menus!$E$5,$F225=Menus!$E$6,$F225=Menus!$E$7,$F225=Menus!$E$8,$F225=Menus!$E$9,$F225=Menus!$E$10,$F225=Menus!$E$11,$F225=Menus!$E$12,$F225=Menus!$E$13,$F225=Menus!$E$14)=FALSE,Pof3rd_NotOK,IF($B225="N/A - Natural Person",NotNeeded,IF(OR($B225=Menus!$M$2,ISERROR(INDEX($J$107:$J$166,MATCH($R225,$D$107:$D$166,0))))=TRUE,Select3PrincipalNo,IF($F225=Menus!$E$2,SelectaPrincipal,IF(OR(INDEX($J$107:$J$166,MATCH($R225,$D$107:$D$166,0))=Menus!$F$4,INDEX($J$107:$J$166,MATCH($R225,$D$107:$D$166,0))=Menus!$F$5),IF(OR($F225=Menus!$G$3,$F225=Menus!$G$4,$F225=Menus!$G$5,$F225=Menus!$G$6),OK,NOT_OK)))&amp;IF(AND($H225="",$F225&lt;&gt;Menus!$G$2),NeedName,IF(AND($B225&lt;&gt;Menus!$M$2,$F225&lt;&gt;$G$2,$H225&lt;&gt;""),Final,"")))))</f>
        <v>Please select a Third Level Principal Entity #, as applicable.</v>
      </c>
      <c r="R225" s="117" t="str">
        <f t="shared" si="15"/>
        <v/>
      </c>
      <c r="T225" s="117">
        <f t="shared" si="16"/>
        <v>0</v>
      </c>
      <c r="V225" s="84" t="str">
        <f>IF(OR($F225=Menus!$E$2,$F225=Menus!$E$3,$F225=Menus!$E$4,$F225=Menus!$E$5,$F225=Menus!$E$6,$F225=Menus!$E$7,$F225=Menus!$E$8,$F225=Menus!$E$9,$F225=Menus!$E$10,$F225=Menus!$E$11,$F225=Menus!$E$12,$F225=Menus!$E$13,$F225=Menus!$E$14)=FALSE,"Pof3rd_NotOK","")</f>
        <v/>
      </c>
    </row>
    <row r="226" spans="2:22" ht="20.100000000000001" customHeight="1" x14ac:dyDescent="0.25">
      <c r="B226" s="231" t="s">
        <v>12</v>
      </c>
      <c r="C226" s="231"/>
      <c r="D226" s="231"/>
      <c r="F226" s="30" t="s">
        <v>2</v>
      </c>
      <c r="H226" s="9"/>
      <c r="J226" s="149" t="s">
        <v>13</v>
      </c>
      <c r="L226" s="137"/>
      <c r="N226" s="101" t="str">
        <f>IF(OR($F226=Menus!$E$2,$F226=Menus!$E$3,$F226=Menus!$E$4,$F226=Menus!$E$5,$F226=Menus!$E$6,$F226=Menus!$E$7,$F226=Menus!$E$8,$F226=Menus!$E$9,$F226=Menus!$E$10,$F226=Menus!$E$11,$F226=Menus!$E$12,$F226=Menus!$E$13,$F226=Menus!$E$14)=FALSE,Pof3rd_NotOK,IF($B226="N/A - Natural Person",NotNeeded,IF(OR($B226=Menus!$M$2,ISERROR(INDEX($J$107:$J$166,MATCH($R226,$D$107:$D$166,0))))=TRUE,Select3PrincipalNo,IF($F226=Menus!$E$2,SelectaPrincipal,IF(OR(INDEX($J$107:$J$166,MATCH($R226,$D$107:$D$166,0))=Menus!$F$4,INDEX($J$107:$J$166,MATCH($R226,$D$107:$D$166,0))=Menus!$F$5),IF(OR($F226=Menus!$G$3,$F226=Menus!$G$4,$F226=Menus!$G$5,$F226=Menus!$G$6),OK,NOT_OK)))&amp;IF(AND($H226="",$F226&lt;&gt;Menus!$G$2),NeedName,IF(AND($B226&lt;&gt;Menus!$M$2,$F226&lt;&gt;$G$2,$H226&lt;&gt;""),Final,"")))))</f>
        <v>Please select a Third Level Principal Entity #, as applicable.</v>
      </c>
      <c r="R226" s="117" t="str">
        <f t="shared" si="15"/>
        <v/>
      </c>
      <c r="T226" s="117">
        <f t="shared" si="16"/>
        <v>0</v>
      </c>
      <c r="V226" s="84" t="str">
        <f>IF(OR($F226=Menus!$E$2,$F226=Menus!$E$3,$F226=Menus!$E$4,$F226=Menus!$E$5,$F226=Menus!$E$6,$F226=Menus!$E$7,$F226=Menus!$E$8,$F226=Menus!$E$9,$F226=Menus!$E$10,$F226=Menus!$E$11,$F226=Menus!$E$12,$F226=Menus!$E$13,$F226=Menus!$E$14)=FALSE,"Pof3rd_NotOK","")</f>
        <v/>
      </c>
    </row>
    <row r="227" spans="2:22" ht="20.100000000000001" customHeight="1" x14ac:dyDescent="0.25">
      <c r="B227" s="231" t="s">
        <v>12</v>
      </c>
      <c r="C227" s="231"/>
      <c r="D227" s="231"/>
      <c r="F227" s="30" t="s">
        <v>2</v>
      </c>
      <c r="H227" s="9"/>
      <c r="J227" s="149" t="s">
        <v>13</v>
      </c>
      <c r="L227" s="137"/>
      <c r="N227" s="101" t="str">
        <f>IF(OR($F227=Menus!$E$2,$F227=Menus!$E$3,$F227=Menus!$E$4,$F227=Menus!$E$5,$F227=Menus!$E$6,$F227=Menus!$E$7,$F227=Menus!$E$8,$F227=Menus!$E$9,$F227=Menus!$E$10,$F227=Menus!$E$11,$F227=Menus!$E$12,$F227=Menus!$E$13,$F227=Menus!$E$14)=FALSE,Pof3rd_NotOK,IF($B227="N/A - Natural Person",NotNeeded,IF(OR($B227=Menus!$M$2,ISERROR(INDEX($J$107:$J$166,MATCH($R227,$D$107:$D$166,0))))=TRUE,Select3PrincipalNo,IF($F227=Menus!$E$2,SelectaPrincipal,IF(OR(INDEX($J$107:$J$166,MATCH($R227,$D$107:$D$166,0))=Menus!$F$4,INDEX($J$107:$J$166,MATCH($R227,$D$107:$D$166,0))=Menus!$F$5),IF(OR($F227=Menus!$G$3,$F227=Menus!$G$4,$F227=Menus!$G$5,$F227=Menus!$G$6),OK,NOT_OK)))&amp;IF(AND($H227="",$F227&lt;&gt;Menus!$G$2),NeedName,IF(AND($B227&lt;&gt;Menus!$M$2,$F227&lt;&gt;$G$2,$H227&lt;&gt;""),Final,"")))))</f>
        <v>Please select a Third Level Principal Entity #, as applicable.</v>
      </c>
      <c r="R227" s="117" t="str">
        <f t="shared" si="15"/>
        <v/>
      </c>
      <c r="T227" s="117">
        <f t="shared" si="16"/>
        <v>0</v>
      </c>
      <c r="V227" s="84" t="str">
        <f>IF(OR($F227=Menus!$E$2,$F227=Menus!$E$3,$F227=Menus!$E$4,$F227=Menus!$E$5,$F227=Menus!$E$6,$F227=Menus!$E$7,$F227=Menus!$E$8,$F227=Menus!$E$9,$F227=Menus!$E$10,$F227=Menus!$E$11,$F227=Menus!$E$12,$F227=Menus!$E$13,$F227=Menus!$E$14)=FALSE,"Pof3rd_NotOK","")</f>
        <v/>
      </c>
    </row>
    <row r="228" spans="2:22" ht="20.100000000000001" customHeight="1" x14ac:dyDescent="0.25">
      <c r="B228" s="231" t="s">
        <v>12</v>
      </c>
      <c r="C228" s="231"/>
      <c r="D228" s="231"/>
      <c r="F228" s="30" t="s">
        <v>2</v>
      </c>
      <c r="H228" s="9"/>
      <c r="J228" s="149" t="s">
        <v>13</v>
      </c>
      <c r="L228" s="137"/>
      <c r="N228" s="101" t="str">
        <f>IF(OR($F228=Menus!$E$2,$F228=Menus!$E$3,$F228=Menus!$E$4,$F228=Menus!$E$5,$F228=Menus!$E$6,$F228=Menus!$E$7,$F228=Menus!$E$8,$F228=Menus!$E$9,$F228=Menus!$E$10,$F228=Menus!$E$11,$F228=Menus!$E$12,$F228=Menus!$E$13,$F228=Menus!$E$14)=FALSE,Pof3rd_NotOK,IF($B228="N/A - Natural Person",NotNeeded,IF(OR($B228=Menus!$M$2,ISERROR(INDEX($J$107:$J$166,MATCH($R228,$D$107:$D$166,0))))=TRUE,Select3PrincipalNo,IF($F228=Menus!$E$2,SelectaPrincipal,IF(OR(INDEX($J$107:$J$166,MATCH($R228,$D$107:$D$166,0))=Menus!$F$4,INDEX($J$107:$J$166,MATCH($R228,$D$107:$D$166,0))=Menus!$F$5),IF(OR($F228=Menus!$G$3,$F228=Menus!$G$4,$F228=Menus!$G$5,$F228=Menus!$G$6),OK,NOT_OK)))&amp;IF(AND($H228="",$F228&lt;&gt;Menus!$G$2),NeedName,IF(AND($B228&lt;&gt;Menus!$M$2,$F228&lt;&gt;$G$2,$H228&lt;&gt;""),Final,"")))))</f>
        <v>Please select a Third Level Principal Entity #, as applicable.</v>
      </c>
      <c r="R228" s="117" t="str">
        <f t="shared" si="15"/>
        <v/>
      </c>
      <c r="T228" s="117">
        <f t="shared" si="16"/>
        <v>0</v>
      </c>
      <c r="V228" s="84" t="str">
        <f>IF(OR($F228=Menus!$E$2,$F228=Menus!$E$3,$F228=Menus!$E$4,$F228=Menus!$E$5,$F228=Menus!$E$6,$F228=Menus!$E$7,$F228=Menus!$E$8,$F228=Menus!$E$9,$F228=Menus!$E$10,$F228=Menus!$E$11,$F228=Menus!$E$12,$F228=Menus!$E$13,$F228=Menus!$E$14)=FALSE,"Pof3rd_NotOK","")</f>
        <v/>
      </c>
    </row>
    <row r="229" spans="2:22" ht="20.100000000000001" customHeight="1" x14ac:dyDescent="0.25">
      <c r="B229" s="231" t="s">
        <v>12</v>
      </c>
      <c r="C229" s="231"/>
      <c r="D229" s="231"/>
      <c r="F229" s="30" t="s">
        <v>2</v>
      </c>
      <c r="H229" s="9"/>
      <c r="J229" s="149" t="s">
        <v>13</v>
      </c>
      <c r="L229" s="137"/>
      <c r="N229" s="101" t="str">
        <f>IF(OR($F229=Menus!$E$2,$F229=Menus!$E$3,$F229=Menus!$E$4,$F229=Menus!$E$5,$F229=Menus!$E$6,$F229=Menus!$E$7,$F229=Menus!$E$8,$F229=Menus!$E$9,$F229=Menus!$E$10,$F229=Menus!$E$11,$F229=Menus!$E$12,$F229=Menus!$E$13,$F229=Menus!$E$14)=FALSE,Pof3rd_NotOK,IF($B229="N/A - Natural Person",NotNeeded,IF(OR($B229=Menus!$M$2,ISERROR(INDEX($J$107:$J$166,MATCH($R229,$D$107:$D$166,0))))=TRUE,Select3PrincipalNo,IF($F229=Menus!$E$2,SelectaPrincipal,IF(OR(INDEX($J$107:$J$166,MATCH($R229,$D$107:$D$166,0))=Menus!$F$4,INDEX($J$107:$J$166,MATCH($R229,$D$107:$D$166,0))=Menus!$F$5),IF(OR($F229=Menus!$G$3,$F229=Menus!$G$4,$F229=Menus!$G$5,$F229=Menus!$G$6),OK,NOT_OK)))&amp;IF(AND($H229="",$F229&lt;&gt;Menus!$G$2),NeedName,IF(AND($B229&lt;&gt;Menus!$M$2,$F229&lt;&gt;$G$2,$H229&lt;&gt;""),Final,"")))))</f>
        <v>Please select a Third Level Principal Entity #, as applicable.</v>
      </c>
      <c r="R229" s="117" t="str">
        <f t="shared" si="15"/>
        <v/>
      </c>
      <c r="T229" s="117">
        <f t="shared" si="16"/>
        <v>0</v>
      </c>
      <c r="V229" s="84" t="str">
        <f>IF(OR($F229=Menus!$E$2,$F229=Menus!$E$3,$F229=Menus!$E$4,$F229=Menus!$E$5,$F229=Menus!$E$6,$F229=Menus!$E$7,$F229=Menus!$E$8,$F229=Menus!$E$9,$F229=Menus!$E$10,$F229=Menus!$E$11,$F229=Menus!$E$12,$F229=Menus!$E$13,$F229=Menus!$E$14)=FALSE,"Pof3rd_NotOK","")</f>
        <v/>
      </c>
    </row>
    <row r="230" spans="2:22" ht="20.100000000000001" customHeight="1" x14ac:dyDescent="0.25">
      <c r="B230" s="231" t="s">
        <v>12</v>
      </c>
      <c r="C230" s="231"/>
      <c r="D230" s="231"/>
      <c r="F230" s="30" t="s">
        <v>2</v>
      </c>
      <c r="H230" s="9"/>
      <c r="J230" s="149" t="s">
        <v>13</v>
      </c>
      <c r="L230" s="137"/>
      <c r="N230" s="101" t="str">
        <f>IF(OR($F230=Menus!$E$2,$F230=Menus!$E$3,$F230=Menus!$E$4,$F230=Menus!$E$5,$F230=Menus!$E$6,$F230=Menus!$E$7,$F230=Menus!$E$8,$F230=Menus!$E$9,$F230=Menus!$E$10,$F230=Menus!$E$11,$F230=Menus!$E$12,$F230=Menus!$E$13,$F230=Menus!$E$14)=FALSE,Pof3rd_NotOK,IF($B230="N/A - Natural Person",NotNeeded,IF(OR($B230=Menus!$M$2,ISERROR(INDEX($J$107:$J$166,MATCH($R230,$D$107:$D$166,0))))=TRUE,Select3PrincipalNo,IF($F230=Menus!$E$2,SelectaPrincipal,IF(OR(INDEX($J$107:$J$166,MATCH($R230,$D$107:$D$166,0))=Menus!$F$4,INDEX($J$107:$J$166,MATCH($R230,$D$107:$D$166,0))=Menus!$F$5),IF(OR($F230=Menus!$G$3,$F230=Menus!$G$4,$F230=Menus!$G$5,$F230=Menus!$G$6),OK,NOT_OK)))&amp;IF(AND($H230="",$F230&lt;&gt;Menus!$G$2),NeedName,IF(AND($B230&lt;&gt;Menus!$M$2,$F230&lt;&gt;$G$2,$H230&lt;&gt;""),Final,"")))))</f>
        <v>Please select a Third Level Principal Entity #, as applicable.</v>
      </c>
      <c r="R230" s="117" t="str">
        <f t="shared" si="15"/>
        <v/>
      </c>
      <c r="T230" s="117">
        <f t="shared" si="16"/>
        <v>0</v>
      </c>
      <c r="V230" s="84" t="str">
        <f>IF(OR($F230=Menus!$E$2,$F230=Menus!$E$3,$F230=Menus!$E$4,$F230=Menus!$E$5,$F230=Menus!$E$6,$F230=Menus!$E$7,$F230=Menus!$E$8,$F230=Menus!$E$9,$F230=Menus!$E$10,$F230=Menus!$E$11,$F230=Menus!$E$12,$F230=Menus!$E$13,$F230=Menus!$E$14)=FALSE,"Pof3rd_NotOK","")</f>
        <v/>
      </c>
    </row>
    <row r="231" spans="2:22" ht="20.100000000000001" customHeight="1" x14ac:dyDescent="0.25">
      <c r="B231" s="231" t="s">
        <v>12</v>
      </c>
      <c r="C231" s="231"/>
      <c r="D231" s="231"/>
      <c r="F231" s="30" t="s">
        <v>2</v>
      </c>
      <c r="H231" s="9"/>
      <c r="J231" s="149" t="s">
        <v>13</v>
      </c>
      <c r="L231" s="137"/>
      <c r="N231" s="101" t="str">
        <f>IF(OR($F231=Menus!$E$2,$F231=Menus!$E$3,$F231=Menus!$E$4,$F231=Menus!$E$5,$F231=Menus!$E$6,$F231=Menus!$E$7,$F231=Menus!$E$8,$F231=Menus!$E$9,$F231=Menus!$E$10,$F231=Menus!$E$11,$F231=Menus!$E$12,$F231=Menus!$E$13,$F231=Menus!$E$14)=FALSE,Pof3rd_NotOK,IF($B231="N/A - Natural Person",NotNeeded,IF(OR($B231=Menus!$M$2,ISERROR(INDEX($J$107:$J$166,MATCH($R231,$D$107:$D$166,0))))=TRUE,Select3PrincipalNo,IF($F231=Menus!$E$2,SelectaPrincipal,IF(OR(INDEX($J$107:$J$166,MATCH($R231,$D$107:$D$166,0))=Menus!$F$4,INDEX($J$107:$J$166,MATCH($R231,$D$107:$D$166,0))=Menus!$F$5),IF(OR($F231=Menus!$G$3,$F231=Menus!$G$4,$F231=Menus!$G$5,$F231=Menus!$G$6),OK,NOT_OK)))&amp;IF(AND($H231="",$F231&lt;&gt;Menus!$G$2),NeedName,IF(AND($B231&lt;&gt;Menus!$M$2,$F231&lt;&gt;$G$2,$H231&lt;&gt;""),Final,"")))))</f>
        <v>Please select a Third Level Principal Entity #, as applicable.</v>
      </c>
      <c r="R231" s="117" t="str">
        <f t="shared" si="15"/>
        <v/>
      </c>
      <c r="T231" s="117">
        <f t="shared" si="16"/>
        <v>0</v>
      </c>
      <c r="V231" s="84" t="str">
        <f>IF(OR($F231=Menus!$E$2,$F231=Menus!$E$3,$F231=Menus!$E$4,$F231=Menus!$E$5,$F231=Menus!$E$6,$F231=Menus!$E$7,$F231=Menus!$E$8,$F231=Menus!$E$9,$F231=Menus!$E$10,$F231=Menus!$E$11,$F231=Menus!$E$12,$F231=Menus!$E$13,$F231=Menus!$E$14)=FALSE,"Pof3rd_NotOK","")</f>
        <v/>
      </c>
    </row>
    <row r="232" spans="2:22" ht="20.100000000000001" customHeight="1" x14ac:dyDescent="0.25">
      <c r="B232" s="231" t="s">
        <v>12</v>
      </c>
      <c r="C232" s="231"/>
      <c r="D232" s="231"/>
      <c r="F232" s="30" t="s">
        <v>2</v>
      </c>
      <c r="H232" s="9"/>
      <c r="J232" s="149" t="s">
        <v>13</v>
      </c>
      <c r="L232" s="137"/>
      <c r="N232" s="101" t="str">
        <f>IF(OR($F232=Menus!$E$2,$F232=Menus!$E$3,$F232=Menus!$E$4,$F232=Menus!$E$5,$F232=Menus!$E$6,$F232=Menus!$E$7,$F232=Menus!$E$8,$F232=Menus!$E$9,$F232=Menus!$E$10,$F232=Menus!$E$11,$F232=Menus!$E$12,$F232=Menus!$E$13,$F232=Menus!$E$14)=FALSE,Pof3rd_NotOK,IF($B232="N/A - Natural Person",NotNeeded,IF(OR($B232=Menus!$M$2,ISERROR(INDEX($J$107:$J$166,MATCH($R232,$D$107:$D$166,0))))=TRUE,Select3PrincipalNo,IF($F232=Menus!$E$2,SelectaPrincipal,IF(OR(INDEX($J$107:$J$166,MATCH($R232,$D$107:$D$166,0))=Menus!$F$4,INDEX($J$107:$J$166,MATCH($R232,$D$107:$D$166,0))=Menus!$F$5),IF(OR($F232=Menus!$G$3,$F232=Menus!$G$4,$F232=Menus!$G$5,$F232=Menus!$G$6),OK,NOT_OK)))&amp;IF(AND($H232="",$F232&lt;&gt;Menus!$G$2),NeedName,IF(AND($B232&lt;&gt;Menus!$M$2,$F232&lt;&gt;$G$2,$H232&lt;&gt;""),Final,"")))))</f>
        <v>Please select a Third Level Principal Entity #, as applicable.</v>
      </c>
      <c r="R232" s="117" t="str">
        <f t="shared" si="15"/>
        <v/>
      </c>
      <c r="T232" s="117">
        <f t="shared" si="16"/>
        <v>0</v>
      </c>
      <c r="V232" s="84" t="str">
        <f>IF(OR($F232=Menus!$E$2,$F232=Menus!$E$3,$F232=Menus!$E$4,$F232=Menus!$E$5,$F232=Menus!$E$6,$F232=Menus!$E$7,$F232=Menus!$E$8,$F232=Menus!$E$9,$F232=Menus!$E$10,$F232=Menus!$E$11,$F232=Menus!$E$12,$F232=Menus!$E$13,$F232=Menus!$E$14)=FALSE,"Pof3rd_NotOK","")</f>
        <v/>
      </c>
    </row>
    <row r="233" spans="2:22" ht="20.100000000000001" customHeight="1" x14ac:dyDescent="0.25">
      <c r="B233" s="231" t="s">
        <v>12</v>
      </c>
      <c r="C233" s="231"/>
      <c r="D233" s="231"/>
      <c r="F233" s="30" t="s">
        <v>2</v>
      </c>
      <c r="H233" s="9"/>
      <c r="J233" s="149" t="s">
        <v>13</v>
      </c>
      <c r="L233" s="137"/>
      <c r="N233" s="101" t="str">
        <f>IF(OR($F233=Menus!$E$2,$F233=Menus!$E$3,$F233=Menus!$E$4,$F233=Menus!$E$5,$F233=Menus!$E$6,$F233=Menus!$E$7,$F233=Menus!$E$8,$F233=Menus!$E$9,$F233=Menus!$E$10,$F233=Menus!$E$11,$F233=Menus!$E$12,$F233=Menus!$E$13,$F233=Menus!$E$14)=FALSE,Pof3rd_NotOK,IF($B233="N/A - Natural Person",NotNeeded,IF(OR($B233=Menus!$M$2,ISERROR(INDEX($J$107:$J$166,MATCH($R233,$D$107:$D$166,0))))=TRUE,Select3PrincipalNo,IF($F233=Menus!$E$2,SelectaPrincipal,IF(OR(INDEX($J$107:$J$166,MATCH($R233,$D$107:$D$166,0))=Menus!$F$4,INDEX($J$107:$J$166,MATCH($R233,$D$107:$D$166,0))=Menus!$F$5),IF(OR($F233=Menus!$G$3,$F233=Menus!$G$4,$F233=Menus!$G$5,$F233=Menus!$G$6),OK,NOT_OK)))&amp;IF(AND($H233="",$F233&lt;&gt;Menus!$G$2),NeedName,IF(AND($B233&lt;&gt;Menus!$M$2,$F233&lt;&gt;$G$2,$H233&lt;&gt;""),Final,"")))))</f>
        <v>Please select a Third Level Principal Entity #, as applicable.</v>
      </c>
      <c r="R233" s="120" t="str">
        <f t="shared" si="15"/>
        <v/>
      </c>
      <c r="T233" s="120">
        <f t="shared" si="16"/>
        <v>0</v>
      </c>
      <c r="V233" s="176" t="str">
        <f>IF(OR($F233=Menus!$E$2,$F233=Menus!$E$3,$F233=Menus!$E$4,$F233=Menus!$E$5,$F233=Menus!$E$6,$F233=Menus!$E$7,$F233=Menus!$E$8,$F233=Menus!$E$9,$F233=Menus!$E$10,$F233=Menus!$E$11,$F233=Menus!$E$12,$F233=Menus!$E$13,$F233=Menus!$E$14)=FALSE,"Pof3rd_NotOK","")</f>
        <v/>
      </c>
    </row>
    <row r="234" spans="2:22" ht="20.100000000000001" customHeight="1" x14ac:dyDescent="0.25"/>
  </sheetData>
  <sheetProtection algorithmName="SHA-512" hashValue="eiCbbKZIFRUdfDV/ySIWtnHWJF73KtkVZwYbIe8upZLha3w698KXCBfj+Jx1b9TTKqcfeeupqZ9dPjhGpLMH+g==" saltValue="MRpFJ8+dIsPAcC2dPR0y9Q==" spinCount="100000" sheet="1" selectLockedCells="1"/>
  <mergeCells count="82">
    <mergeCell ref="V9:V11"/>
    <mergeCell ref="F104:F105"/>
    <mergeCell ref="T9:T11"/>
    <mergeCell ref="L6:L9"/>
    <mergeCell ref="P4:P6"/>
    <mergeCell ref="F102:K102"/>
    <mergeCell ref="B103:H103"/>
    <mergeCell ref="P9:P11"/>
    <mergeCell ref="G1:K2"/>
    <mergeCell ref="F37:F38"/>
    <mergeCell ref="J10:J11"/>
    <mergeCell ref="F7:J7"/>
    <mergeCell ref="F4:G4"/>
    <mergeCell ref="F35:K35"/>
    <mergeCell ref="B36:H36"/>
    <mergeCell ref="B10:H10"/>
    <mergeCell ref="B37:B38"/>
    <mergeCell ref="F169:K169"/>
    <mergeCell ref="B170:H170"/>
    <mergeCell ref="B171:D172"/>
    <mergeCell ref="F171:F172"/>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89:D189"/>
    <mergeCell ref="B190:D190"/>
    <mergeCell ref="B191:D191"/>
    <mergeCell ref="B192:D192"/>
    <mergeCell ref="B193:D193"/>
    <mergeCell ref="B194:D194"/>
    <mergeCell ref="B195:D195"/>
    <mergeCell ref="B196:D196"/>
    <mergeCell ref="B197:D197"/>
    <mergeCell ref="B198:D198"/>
    <mergeCell ref="B199:D199"/>
    <mergeCell ref="B200:D200"/>
    <mergeCell ref="B201:D201"/>
    <mergeCell ref="B202:D202"/>
    <mergeCell ref="B203:D203"/>
    <mergeCell ref="B204:D204"/>
    <mergeCell ref="B205:D205"/>
    <mergeCell ref="B206:D206"/>
    <mergeCell ref="B207:D207"/>
    <mergeCell ref="B208:D208"/>
    <mergeCell ref="B209:D209"/>
    <mergeCell ref="B216:D216"/>
    <mergeCell ref="B217:D217"/>
    <mergeCell ref="B218:D218"/>
    <mergeCell ref="B219:D219"/>
    <mergeCell ref="B210:D210"/>
    <mergeCell ref="B211:D211"/>
    <mergeCell ref="B212:D212"/>
    <mergeCell ref="B213:D213"/>
    <mergeCell ref="B214:D214"/>
    <mergeCell ref="B230:D230"/>
    <mergeCell ref="B231:D231"/>
    <mergeCell ref="B232:D232"/>
    <mergeCell ref="B233:D233"/>
    <mergeCell ref="B104:B105"/>
    <mergeCell ref="B225:D225"/>
    <mergeCell ref="B226:D226"/>
    <mergeCell ref="B227:D227"/>
    <mergeCell ref="B228:D228"/>
    <mergeCell ref="B229:D229"/>
    <mergeCell ref="B220:D220"/>
    <mergeCell ref="B221:D221"/>
    <mergeCell ref="B222:D222"/>
    <mergeCell ref="B223:D223"/>
    <mergeCell ref="B224:D224"/>
    <mergeCell ref="B215:D215"/>
  </mergeCells>
  <conditionalFormatting sqref="G1:K2">
    <cfRule type="expression" dxfId="66" priority="65">
      <formula>CELL("type",$G$1:$K$2)&lt;&gt;"b"</formula>
    </cfRule>
  </conditionalFormatting>
  <conditionalFormatting sqref="N40:N99">
    <cfRule type="expression" dxfId="65" priority="19">
      <formula>$T40=3</formula>
    </cfRule>
    <cfRule type="expression" dxfId="64" priority="23">
      <formula>$T40=4</formula>
    </cfRule>
  </conditionalFormatting>
  <conditionalFormatting sqref="N107:N166">
    <cfRule type="expression" dxfId="63" priority="20">
      <formula>$T107=3</formula>
    </cfRule>
    <cfRule type="expression" dxfId="62" priority="24">
      <formula>$T107=4</formula>
    </cfRule>
  </conditionalFormatting>
  <conditionalFormatting sqref="N13:N32">
    <cfRule type="expression" dxfId="61" priority="17">
      <formula>$T13=3</formula>
    </cfRule>
    <cfRule type="expression" dxfId="60" priority="22">
      <formula>$T13=4</formula>
    </cfRule>
  </conditionalFormatting>
  <conditionalFormatting sqref="L13:L32">
    <cfRule type="expression" dxfId="59" priority="37">
      <formula>$P$7="No"</formula>
    </cfRule>
  </conditionalFormatting>
  <conditionalFormatting sqref="N40:N99">
    <cfRule type="expression" dxfId="58" priority="27">
      <formula>OR($T40=1,$T40=2)</formula>
    </cfRule>
  </conditionalFormatting>
  <conditionalFormatting sqref="N13:N32">
    <cfRule type="expression" dxfId="57" priority="26">
      <formula>OR($T13=1,$T13=2)</formula>
    </cfRule>
  </conditionalFormatting>
  <conditionalFormatting sqref="L10">
    <cfRule type="cellIs" dxfId="56" priority="49" operator="equal">
      <formula>"ü"</formula>
    </cfRule>
    <cfRule type="cellIs" dxfId="55" priority="55" operator="equal">
      <formula>"¤"</formula>
    </cfRule>
  </conditionalFormatting>
  <conditionalFormatting sqref="J13:J32">
    <cfRule type="expression" dxfId="54" priority="8">
      <formula>$T13=2</formula>
    </cfRule>
  </conditionalFormatting>
  <conditionalFormatting sqref="F13:F32">
    <cfRule type="expression" dxfId="53" priority="3">
      <formula>$T13=1</formula>
    </cfRule>
  </conditionalFormatting>
  <conditionalFormatting sqref="L107:L166">
    <cfRule type="expression" dxfId="52" priority="42">
      <formula>$P$7="No"</formula>
    </cfRule>
  </conditionalFormatting>
  <conditionalFormatting sqref="F107:F166">
    <cfRule type="expression" dxfId="51" priority="6">
      <formula>$T107=1</formula>
    </cfRule>
  </conditionalFormatting>
  <conditionalFormatting sqref="N107:N166">
    <cfRule type="expression" dxfId="50" priority="28">
      <formula>OR($T107=1,$T107=2)</formula>
    </cfRule>
  </conditionalFormatting>
  <conditionalFormatting sqref="F174:F233">
    <cfRule type="expression" dxfId="49" priority="7">
      <formula>$T174=1</formula>
    </cfRule>
  </conditionalFormatting>
  <conditionalFormatting sqref="L174:L233">
    <cfRule type="expression" dxfId="48" priority="43">
      <formula>$P$7="No"</formula>
    </cfRule>
  </conditionalFormatting>
  <conditionalFormatting sqref="N174:N233">
    <cfRule type="expression" dxfId="47" priority="21">
      <formula>$T174=3</formula>
    </cfRule>
    <cfRule type="expression" dxfId="46" priority="25">
      <formula>$T174=4</formula>
    </cfRule>
    <cfRule type="expression" dxfId="45" priority="36">
      <formula>OR($T174=1,$T174=2)</formula>
    </cfRule>
  </conditionalFormatting>
  <conditionalFormatting sqref="L40:L99">
    <cfRule type="expression" dxfId="44" priority="41">
      <formula>$P$7="No"</formula>
    </cfRule>
  </conditionalFormatting>
  <conditionalFormatting sqref="F40:F99">
    <cfRule type="expression" dxfId="43" priority="5">
      <formula>$T40=1</formula>
    </cfRule>
  </conditionalFormatting>
  <conditionalFormatting sqref="J40:J99">
    <cfRule type="expression" dxfId="42" priority="9">
      <formula>$T40=2</formula>
    </cfRule>
  </conditionalFormatting>
  <conditionalFormatting sqref="J107:J166">
    <cfRule type="expression" dxfId="41" priority="10">
      <formula>$T107=2</formula>
    </cfRule>
  </conditionalFormatting>
  <conditionalFormatting sqref="M13:M166">
    <cfRule type="cellIs" dxfId="40" priority="44" operator="equal">
      <formula>"ü"</formula>
    </cfRule>
    <cfRule type="cellIs" dxfId="39" priority="51" operator="equal">
      <formula>"¤"</formula>
    </cfRule>
  </conditionalFormatting>
  <hyperlinks>
    <hyperlink ref="B10" location="Guidance!A12" display="Click Here for First Level Assistance" xr:uid="{00000000-0004-0000-0200-000000000000}"/>
    <hyperlink ref="B36" location="Guidance!A22" display="Click Here for Second Level Assistance" xr:uid="{00000000-0004-0000-0200-000001000000}"/>
    <hyperlink ref="B103" location="Guidance!A35" display="Click here for Assantance with the Third Level Principal Disclosure for Applicant" xr:uid="{00000000-0004-0000-0200-000002000000}"/>
    <hyperlink ref="B10:H10" location="App1PL" display="Click here for Assantance with Completing the Entries for the First Level Principal Disclosure for the Applicant" xr:uid="{00000000-0004-0000-0200-000003000000}"/>
    <hyperlink ref="B36:H36" location="App2PL" display="Click here for Assantance with  Completing the Entries for the the Second Level Principal Disclosure for the Applicant" xr:uid="{00000000-0004-0000-0200-000004000000}"/>
    <hyperlink ref="B103:H103" location="App3PL" display="Click here for Assantance with  Completing the Entries for the Third Level Principal Disclosure for the Applicant" xr:uid="{00000000-0004-0000-0200-000005000000}"/>
    <hyperlink ref="B170" location="Guidance!A35" display="Click here for Assantance with the Third Level Principal Disclosure for Applicant" xr:uid="{00000000-0004-0000-0200-000006000000}"/>
    <hyperlink ref="B170:H170" location="App4PL" display="Click here for Assistance with Completing the Entries for the Fourth Level Principal Disclosure for the Applicant" xr:uid="{00000000-0004-0000-0200-000007000000}"/>
  </hyperlinks>
  <pageMargins left="0.5" right="0.25" top="0.5" bottom="0.5" header="0.3" footer="0.25"/>
  <pageSetup scale="56" fitToHeight="0" orientation="portrait" verticalDpi="1200" r:id="rId1"/>
  <headerFooter>
    <oddFooter>&amp;LPage &amp;P of &amp;N&amp;RPrincipals of the Applicant and Developer(s) Disclosure Form (Form Rev. 05-2019) as amended 06-2023</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0000000}">
          <x14:formula1>
            <xm:f>Menus!$K$2:$K$22</xm:f>
          </x14:formula1>
          <xm:sqref>B40:B99</xm:sqref>
        </x14:dataValidation>
        <x14:dataValidation type="list" allowBlank="1" showInputMessage="1" showErrorMessage="1" xr:uid="{00000000-0002-0000-0200-000001000000}">
          <x14:formula1>
            <xm:f>Menus!$B$2:$B$6</xm:f>
          </x14:formula1>
          <xm:sqref>I4</xm:sqref>
        </x14:dataValidation>
        <x14:dataValidation type="list" allowBlank="1" showInputMessage="1" showErrorMessage="1" xr:uid="{00000000-0002-0000-0200-000002000000}">
          <x14:formula1>
            <xm:f>Menus!$T$2:$T$4</xm:f>
          </x14:formula1>
          <xm:sqref>P7</xm:sqref>
        </x14:dataValidation>
        <x14:dataValidation type="list" allowBlank="1" showInputMessage="1" showErrorMessage="1" xr:uid="{00000000-0002-0000-0200-000003000000}">
          <x14:formula1>
            <xm:f>Menus!$L$2:$L$62</xm:f>
          </x14:formula1>
          <xm:sqref>B107:B166</xm:sqref>
        </x14:dataValidation>
        <x14:dataValidation type="list" allowBlank="1" showInputMessage="1" showErrorMessage="1" xr:uid="{00000000-0002-0000-0200-000004000000}">
          <x14:formula1>
            <xm:f>Menus!$D$2:$D$9</xm:f>
          </x14:formula1>
          <xm:sqref>J40:J99 J13:J32</xm:sqref>
        </x14:dataValidation>
        <x14:dataValidation type="list" allowBlank="1" showInputMessage="1" showErrorMessage="1" xr:uid="{00000000-0002-0000-0200-000005000000}">
          <x14:formula1>
            <xm:f>Menus!$F$2:$F$5</xm:f>
          </x14:formula1>
          <xm:sqref>J107:J166</xm:sqref>
        </x14:dataValidation>
        <x14:dataValidation type="list" allowBlank="1" showInputMessage="1" showErrorMessage="1" xr:uid="{00000000-0002-0000-0200-000006000000}">
          <x14:formula1>
            <xm:f>Menus!$G$2:$G$6</xm:f>
          </x14:formula1>
          <xm:sqref>F174:F233</xm:sqref>
        </x14:dataValidation>
        <x14:dataValidation type="list" allowBlank="1" showInputMessage="1" showErrorMessage="1" xr:uid="{00000000-0002-0000-0200-000007000000}">
          <x14:formula1>
            <xm:f>Menus!$M$2:$M$62</xm:f>
          </x14:formula1>
          <xm:sqref>B174:D233</xm:sqref>
        </x14:dataValidation>
        <x14:dataValidation type="list" allowBlank="1" showInputMessage="1" showErrorMessage="1" xr:uid="{00000000-0002-0000-0200-000008000000}">
          <x14:formula1>
            <xm:f>Menus!$E$2:$E$14</xm:f>
          </x14:formula1>
          <xm:sqref>F40:F99 F107:F166</xm:sqref>
        </x14:dataValidation>
        <x14:dataValidation type="list" allowBlank="1" showInputMessage="1" showErrorMessage="1" xr:uid="{00000000-0002-0000-0200-000009000000}">
          <x14:formula1>
            <xm:f>Menus!$B$2:$B$7</xm:f>
          </x14:formula1>
          <xm:sqref>F4:G4</xm:sqref>
        </x14:dataValidation>
        <x14:dataValidation type="list" allowBlank="1" showInputMessage="1" showErrorMessage="1" xr:uid="{00000000-0002-0000-0200-00000A000000}">
          <x14:formula1>
            <xm:f>Menus!$C$2:$C$12</xm:f>
          </x14:formula1>
          <xm:sqref>F13:F32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303"/>
  <sheetViews>
    <sheetView zoomScale="80" zoomScaleNormal="80" zoomScaleSheetLayoutView="100" workbookViewId="0">
      <selection activeCell="H32" sqref="H32"/>
    </sheetView>
  </sheetViews>
  <sheetFormatPr defaultColWidth="8.7109375" defaultRowHeight="15" x14ac:dyDescent="0.25"/>
  <cols>
    <col min="1" max="1" width="2.5703125" style="16" customWidth="1"/>
    <col min="2" max="2" width="26.5703125" style="16" customWidth="1"/>
    <col min="3" max="3" width="1.5703125" style="16" customWidth="1"/>
    <col min="4" max="4" width="11" style="16" customWidth="1"/>
    <col min="5" max="5" width="1.5703125" style="16" customWidth="1"/>
    <col min="6" max="6" width="23.140625" style="16" customWidth="1"/>
    <col min="7" max="7" width="1.5703125" style="16" customWidth="1"/>
    <col min="8" max="8" width="50.5703125" style="16" customWidth="1"/>
    <col min="9" max="9" width="1.5703125" style="16" customWidth="1"/>
    <col min="10" max="10" width="26.5703125" style="16" customWidth="1"/>
    <col min="11" max="11" width="1.5703125" style="16" customWidth="1"/>
    <col min="12" max="12" width="31.140625" style="16" customWidth="1"/>
    <col min="13" max="13" width="2.28515625" style="23" customWidth="1"/>
    <col min="14" max="14" width="129" style="16" customWidth="1"/>
    <col min="15" max="15" width="1.5703125" style="16" customWidth="1"/>
    <col min="16" max="16" width="19.42578125" style="16" customWidth="1"/>
    <col min="17" max="17" width="1.5703125" style="16" customWidth="1"/>
    <col min="18" max="18" width="18.42578125" style="16" customWidth="1"/>
    <col min="19" max="19" width="1.5703125" style="16" customWidth="1"/>
    <col min="20" max="20" width="18.42578125" style="16" customWidth="1"/>
    <col min="21" max="21" width="8.7109375" style="16"/>
    <col min="22" max="22" width="17.140625" style="16" customWidth="1"/>
    <col min="23" max="16384" width="8.7109375" style="16"/>
  </cols>
  <sheetData>
    <row r="1" spans="1:22" ht="21" customHeight="1" x14ac:dyDescent="0.35">
      <c r="A1" s="14" t="str">
        <f>"Principal Disclosures for the "&amp;IF(OR($F$4=Menus!$Q$2,$F$4=Menus!$Q$3),"",IF($F$4=Menus!$Q$4,"two ","three "))&amp;"Developer"&amp;IF(OR($F$4=Menus!$Q$4,$F$4=Menus!$Q$5),"s","")</f>
        <v>Principal Disclosures for the Developer</v>
      </c>
      <c r="B1" s="15"/>
      <c r="C1" s="15"/>
      <c r="D1" s="15"/>
      <c r="E1" s="15"/>
      <c r="F1" s="15"/>
      <c r="G1" s="236"/>
      <c r="H1" s="236"/>
      <c r="I1" s="236"/>
      <c r="J1" s="236"/>
      <c r="K1" s="236"/>
      <c r="N1" s="177" t="s">
        <v>252</v>
      </c>
    </row>
    <row r="2" spans="1:22" ht="15" customHeight="1" x14ac:dyDescent="0.25">
      <c r="G2" s="236"/>
      <c r="H2" s="236"/>
      <c r="I2" s="236"/>
      <c r="J2" s="236"/>
      <c r="K2" s="236"/>
      <c r="N2" s="178" t="s">
        <v>251</v>
      </c>
    </row>
    <row r="3" spans="1:22" ht="15.75" customHeight="1" x14ac:dyDescent="0.25">
      <c r="A3" s="39" t="str">
        <f>"How many Developers are part of this Application structure?"&amp;IF(OR($F$4=Menus!$Q$4,$F$4=Menus!$Q$5),"  (Please complete the Principal Disclosures for each of the "&amp;IF($F$4=Menus!$Q$4,"two","three")&amp;" Co-Developers below.)","")</f>
        <v>How many Developers are part of this Application structure?</v>
      </c>
      <c r="B3" s="2"/>
      <c r="C3" s="2"/>
      <c r="N3" s="179" t="s">
        <v>250</v>
      </c>
    </row>
    <row r="4" spans="1:22" ht="20.100000000000001" customHeight="1" x14ac:dyDescent="0.25">
      <c r="A4" s="38"/>
      <c r="B4" s="2"/>
      <c r="C4" s="2"/>
      <c r="F4" s="27" t="s">
        <v>12</v>
      </c>
    </row>
    <row r="5" spans="1:22" ht="15.75" customHeight="1" x14ac:dyDescent="0.25">
      <c r="A5" s="2" t="str">
        <f>"Select the organizational structure for the "&amp;IF(OR($F$4=Menus!$Q$4,$F$4=Menus!$Q$5),"first Co-","")&amp;"Developer entity:"</f>
        <v>Select the organizational structure for the Developer entity:</v>
      </c>
      <c r="B5" s="2"/>
      <c r="C5" s="2"/>
      <c r="L5" s="91"/>
    </row>
    <row r="6" spans="1:22" ht="20.100000000000001" customHeight="1" x14ac:dyDescent="0.25">
      <c r="D6" s="17" t="str">
        <f>"The "&amp;IF(OR($F$4=Menus!$Q$4,$F$4=Menus!$Q$5),"first Co-","")&amp;"Developer is a:"</f>
        <v>The Developer is a:</v>
      </c>
      <c r="E6" s="17"/>
      <c r="F6" s="238" t="s">
        <v>2</v>
      </c>
      <c r="G6" s="238"/>
      <c r="H6" s="127"/>
      <c r="I6" s="3"/>
      <c r="L6" s="91"/>
    </row>
    <row r="7" spans="1:22" ht="9.9499999999999993" customHeight="1" x14ac:dyDescent="0.25">
      <c r="L7" s="91"/>
    </row>
    <row r="8" spans="1:22" ht="15.75" customHeight="1" x14ac:dyDescent="0.25">
      <c r="A8" s="2" t="str">
        <f>"Provide the name of the Developer "&amp;IF($F$6=Menus!$B$2,"entity after selecting its organizational structure above.",$F$6&amp;":")</f>
        <v>Provide the name of the Developer entity after selecting its organizational structure above.</v>
      </c>
      <c r="B8" s="2"/>
      <c r="C8" s="2"/>
      <c r="L8" s="91"/>
      <c r="N8" s="18" t="s">
        <v>210</v>
      </c>
    </row>
    <row r="9" spans="1:22" ht="30" customHeight="1" x14ac:dyDescent="0.25">
      <c r="F9" s="237" t="s">
        <v>194</v>
      </c>
      <c r="G9" s="237"/>
      <c r="H9" s="237"/>
      <c r="I9" s="237"/>
      <c r="J9" s="237"/>
      <c r="L9" s="91"/>
      <c r="N9" s="19" t="s">
        <v>96</v>
      </c>
    </row>
    <row r="10" spans="1:22" ht="9.9499999999999993" customHeight="1" x14ac:dyDescent="0.25">
      <c r="L10" s="91"/>
    </row>
    <row r="11" spans="1:22" ht="30" customHeight="1" thickBot="1" x14ac:dyDescent="0.3">
      <c r="A11" s="12" t="str">
        <f>"First Principal Disclosure Level:"</f>
        <v>First Principal Disclosure Level:</v>
      </c>
      <c r="B11" s="13"/>
      <c r="C11" s="13"/>
      <c r="D11" s="13"/>
      <c r="E11" s="13"/>
      <c r="F11" s="233" t="str">
        <f>IF(F$9="&lt;Insert name of corresponding Developer entity here&gt;","",F$9)</f>
        <v/>
      </c>
      <c r="G11" s="233"/>
      <c r="H11" s="233"/>
      <c r="I11" s="233"/>
      <c r="J11" s="233"/>
      <c r="K11" s="13"/>
      <c r="L11" s="124" t="s">
        <v>210</v>
      </c>
      <c r="N11" s="19"/>
      <c r="T11" s="239" t="s">
        <v>195</v>
      </c>
      <c r="V11" s="239" t="s">
        <v>272</v>
      </c>
    </row>
    <row r="12" spans="1:22" ht="15" customHeight="1" x14ac:dyDescent="0.25">
      <c r="A12" s="2"/>
      <c r="B12" s="234" t="s">
        <v>192</v>
      </c>
      <c r="C12" s="234"/>
      <c r="D12" s="234"/>
      <c r="E12" s="234"/>
      <c r="F12" s="234"/>
      <c r="G12" s="234"/>
      <c r="H12" s="234"/>
      <c r="J12" s="232" t="s">
        <v>22</v>
      </c>
      <c r="L12" s="92"/>
      <c r="T12" s="240"/>
      <c r="V12" s="240"/>
    </row>
    <row r="13" spans="1:22" ht="30" customHeight="1" x14ac:dyDescent="0.25">
      <c r="A13" s="2"/>
      <c r="B13" s="2"/>
      <c r="C13" s="2"/>
      <c r="D13" s="5" t="s">
        <v>84</v>
      </c>
      <c r="E13" s="5"/>
      <c r="F13" s="5" t="s">
        <v>128</v>
      </c>
      <c r="G13" s="6"/>
      <c r="H13" s="6" t="s">
        <v>19</v>
      </c>
      <c r="I13" s="6"/>
      <c r="J13" s="232"/>
      <c r="L13" s="91"/>
      <c r="N13" s="18" t="s">
        <v>153</v>
      </c>
      <c r="T13" s="241"/>
      <c r="V13" s="241"/>
    </row>
    <row r="14" spans="1:22" ht="5.0999999999999996" customHeight="1" x14ac:dyDescent="0.25">
      <c r="A14" s="2"/>
      <c r="B14" s="2"/>
      <c r="C14" s="2"/>
      <c r="F14" s="34"/>
      <c r="G14" s="28"/>
      <c r="H14" s="28"/>
      <c r="I14" s="28"/>
      <c r="L14" s="91"/>
      <c r="T14" s="84"/>
      <c r="V14" s="173" t="str">
        <f>IF(LEFT(N14,LEN(PofA_NotOK))=PofA_NotOK,"PofA_NotOK",IF(LEFT(N14,LEN(Oof1st_NotOK))=Oof1st_NotOK,"Oof1st_NotOK",""))</f>
        <v/>
      </c>
    </row>
    <row r="15" spans="1:22" ht="20.100000000000001" customHeight="1" x14ac:dyDescent="0.25">
      <c r="D15" s="20">
        <f>MAX(D$14:D14)+1</f>
        <v>1</v>
      </c>
      <c r="E15" s="20"/>
      <c r="F15" s="30" t="s">
        <v>2</v>
      </c>
      <c r="G15" s="72"/>
      <c r="H15" s="9"/>
      <c r="I15" s="73"/>
      <c r="J15" s="9" t="s">
        <v>2</v>
      </c>
      <c r="L15" s="93" t="str">
        <f>"Rows for "&amp;IF(OR($F$4=Menus!$Q$4,$F$4=Menus!$Q$5),"1st Co-","")&amp;"Developer data."</f>
        <v>Rows for Developer data.</v>
      </c>
      <c r="N15" s="101"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IF($F$6=Menus!$B$3,IF(OR($F15=Menus!$H$3,$F15=Menus!$H$4),OK,IF($F15=Menus!$H$2,SelectaPrincipal,NOT_OK)),IF($F$6=Menus!$B$4,IF(OR($F15=Menus!$H$5,$F15=Menus!$H$6,$F15=Menus!$H$7,$F15=Menus!$H$8),OK,IF($F15=Menus!$H$2,SelectaPrincipal,NOT_OK)),IF($F$6=Menus!$B$2,DeveloperStructure,IF($F$6=Menus!$B$7,IF(OR($F15=Menus!$H$10,$F15=Menus!$H$11,$F15=Menus!$H$12),OK,IF($F15=Menus!$C$2,SelectaPrincipal,NOT_OK)),IF($F15=Menus!$H$2,SelectaPrincipal,IF(OR($F15=Menus!$H$9,$F15=Menus!$H$10,$F15=Menus!$H$11),OK,IF($F15=Menus!$H$2,SelectaPrincipal,NOT_OK)))))))&amp;IF(AND($J15&lt;&gt;Menus!$I$2,$J15&lt;&gt;Menus!$I$10,V15&lt;&gt;"PofD_NotOK",V15&lt;&gt;"Oof1st_NotOK"),Continue,IF(AND($F15&lt;&gt;Menus!$B$2,$J15=Menus!$I$10,V15&lt;&gt;"PofD_NotOK",V15&lt;&gt;"Oof1st_NotOK"),Final,""))))</f>
        <v>Please select the appropriate organizational structure for the Developer identified above.</v>
      </c>
      <c r="T15" s="117">
        <f t="shared" ref="T15:T34" si="0">IF(OR(N15=NOT_OK,N15=NOT_OK&amp;Continue,N15=NOT_OK&amp;Final,N15=PofD_NotOK),1,IF(N15=Oof1st_NotOK,2,IF(N15=OK&amp;Continue,3,IF(N15=OK&amp;Final,4,0))))</f>
        <v>0</v>
      </c>
      <c r="V15" s="117" t="str">
        <f>IF(OR($F15=Menus!$H$2,$F15=Menus!$H$3,$F15=Menus!$H$4,$F15=Menus!$H$5,$F15=Menus!$H$6,$F15=Menus!$H$7,$F15=Menus!$H$8,$F15=Menus!$H$9,$F15=Menus!$H$10,$F15=Menus!$H$11,$F15=Menus!$H$12,$F15=Menus!$H$13)=FALSE,"PofD_NotOK",IF(OR(AND($J15&lt;&gt;Menus!$I$2,$J15&lt;&gt;Menus!$I$3,$J15&lt;&gt;Menus!$I$4,$J15&lt;&gt;Menus!$I$5,$J15&lt;&gt;Menus!$I$6,$J15&lt;&gt;Menus!$I$7,$J15&lt;&gt;Menus!$I$8,$J15&lt;&gt;Menus!$I$9,$J15&lt;&gt;Menus!$I$10),AND(OR($F15=Menus!$H$10,$F15=Menus!$H$11,$F15=Menus!$H$12),AND($J15&lt;&gt;Menus!$I$2,$J15&lt;&gt;Menus!$I$10))),"Oof1st_NotOK",""))</f>
        <v/>
      </c>
    </row>
    <row r="16" spans="1:22" ht="20.100000000000001" customHeight="1" x14ac:dyDescent="0.25">
      <c r="D16" s="20">
        <f>MAX(D$14:D15)+1</f>
        <v>2</v>
      </c>
      <c r="E16" s="20"/>
      <c r="F16" s="30" t="s">
        <v>2</v>
      </c>
      <c r="G16" s="72"/>
      <c r="H16" s="9"/>
      <c r="I16" s="73"/>
      <c r="J16" s="9" t="s">
        <v>2</v>
      </c>
      <c r="L16" s="93" t="str">
        <f>"Rows for "&amp;IF(OR($F$4=Menus!$Q$4,$F$4=Menus!$Q$5),"1st Co-","")&amp;"Developer data."</f>
        <v>Rows for Developer data.</v>
      </c>
      <c r="N16" s="101"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IF($F$6=Menus!$B$3,IF(OR($F16=Menus!$H$3,$F16=Menus!$H$4),OK,IF($F16=Menus!$H$2,SelectaPrincipal,NOT_OK)),IF($F$6=Menus!$B$4,IF(OR($F16=Menus!$H$5,$F16=Menus!$H$6,$F16=Menus!$H$7,$F16=Menus!$H$8),OK,IF($F16=Menus!$H$2,SelectaPrincipal,NOT_OK)),IF($F$6=Menus!$B$2,DeveloperStructure,IF($F$6=Menus!$B$7,IF(OR($F16=Menus!$H$10,$F16=Menus!$H$11,$F16=Menus!$H$12),OK,IF($F16=Menus!$C$2,SelectaPrincipal,NOT_OK)),IF($F16=Menus!$H$2,SelectaPrincipal,IF(OR($F16=Menus!$H$9,$F16=Menus!$H$10,$F16=Menus!$H$11),OK,IF($F16=Menus!$H$2,SelectaPrincipal,NOT_OK)))))))&amp;IF(AND($J16&lt;&gt;Menus!$I$2,$J16&lt;&gt;Menus!$I$10,V16&lt;&gt;"PofD_NotOK",V16&lt;&gt;"Oof1st_NotOK"),Continue,IF(AND($F16&lt;&gt;Menus!$B$2,$J16=Menus!$I$10,V16&lt;&gt;"PofD_NotOK",V16&lt;&gt;"Oof1st_NotOK"),Final,""))))</f>
        <v>Please select the appropriate organizational structure for the Developer identified above.</v>
      </c>
      <c r="T16" s="117">
        <f t="shared" si="0"/>
        <v>0</v>
      </c>
      <c r="V16" s="117" t="str">
        <f>IF(OR($F16=Menus!$H$2,$F16=Menus!$H$3,$F16=Menus!$H$4,$F16=Menus!$H$5,$F16=Menus!$H$6,$F16=Menus!$H$7,$F16=Menus!$H$8,$F16=Menus!$H$9,$F16=Menus!$H$10,$F16=Menus!$H$11,$F16=Menus!$H$12,$F16=Menus!$H$13)=FALSE,"PofD_NotOK",IF(OR(AND($J16&lt;&gt;Menus!$I$2,$J16&lt;&gt;Menus!$I$3,$J16&lt;&gt;Menus!$I$4,$J16&lt;&gt;Menus!$I$5,$J16&lt;&gt;Menus!$I$6,$J16&lt;&gt;Menus!$I$7,$J16&lt;&gt;Menus!$I$8,$J16&lt;&gt;Menus!$I$9,$J16&lt;&gt;Menus!$I$10),AND(OR($F16=Menus!$H$10,$F16=Menus!$H$11,$F16=Menus!$H$12),AND($J16&lt;&gt;Menus!$I$2,$J16&lt;&gt;Menus!$I$10))),"Oof1st_NotOK",""))</f>
        <v/>
      </c>
    </row>
    <row r="17" spans="4:22" ht="20.100000000000001" customHeight="1" x14ac:dyDescent="0.25">
      <c r="D17" s="20">
        <f>MAX(D$14:D16)+1</f>
        <v>3</v>
      </c>
      <c r="E17" s="20"/>
      <c r="F17" s="30" t="s">
        <v>2</v>
      </c>
      <c r="G17" s="72"/>
      <c r="H17" s="9"/>
      <c r="I17" s="73"/>
      <c r="J17" s="9" t="s">
        <v>2</v>
      </c>
      <c r="L17" s="93" t="str">
        <f>"Rows for "&amp;IF(OR($F$4=Menus!$Q$4,$F$4=Menus!$Q$5),"1st Co-","")&amp;"Developer data."</f>
        <v>Rows for Developer data.</v>
      </c>
      <c r="N17" s="101"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IF($F$6=Menus!$B$3,IF(OR($F17=Menus!$H$3,$F17=Menus!$H$4),OK,IF($F17=Menus!$H$2,SelectaPrincipal,NOT_OK)),IF($F$6=Menus!$B$4,IF(OR($F17=Menus!$H$5,$F17=Menus!$H$6,$F17=Menus!$H$7,$F17=Menus!$H$8),OK,IF($F17=Menus!$H$2,SelectaPrincipal,NOT_OK)),IF($F$6=Menus!$B$2,DeveloperStructure,IF($F$6=Menus!$B$7,IF(OR($F17=Menus!$H$10,$F17=Menus!$H$11,$F17=Menus!$H$12),OK,IF($F17=Menus!$C$2,SelectaPrincipal,NOT_OK)),IF($F17=Menus!$H$2,SelectaPrincipal,IF(OR($F17=Menus!$H$9,$F17=Menus!$H$10,$F17=Menus!$H$11),OK,IF($F17=Menus!$H$2,SelectaPrincipal,NOT_OK)))))))&amp;IF(AND($J17&lt;&gt;Menus!$I$2,$J17&lt;&gt;Menus!$I$10,V17&lt;&gt;"PofD_NotOK",V17&lt;&gt;"Oof1st_NotOK"),Continue,IF(AND($F17&lt;&gt;Menus!$B$2,$J17=Menus!$I$10,V17&lt;&gt;"PofD_NotOK",V17&lt;&gt;"Oof1st_NotOK"),Final,""))))</f>
        <v>Please select the appropriate organizational structure for the Developer identified above.</v>
      </c>
      <c r="T17" s="117">
        <f t="shared" si="0"/>
        <v>0</v>
      </c>
      <c r="V17" s="117" t="str">
        <f>IF(OR($F17=Menus!$H$2,$F17=Menus!$H$3,$F17=Menus!$H$4,$F17=Menus!$H$5,$F17=Menus!$H$6,$F17=Menus!$H$7,$F17=Menus!$H$8,$F17=Menus!$H$9,$F17=Menus!$H$10,$F17=Menus!$H$11,$F17=Menus!$H$12,$F17=Menus!$H$13)=FALSE,"PofD_NotOK",IF(OR(AND($J17&lt;&gt;Menus!$I$2,$J17&lt;&gt;Menus!$I$3,$J17&lt;&gt;Menus!$I$4,$J17&lt;&gt;Menus!$I$5,$J17&lt;&gt;Menus!$I$6,$J17&lt;&gt;Menus!$I$7,$J17&lt;&gt;Menus!$I$8,$J17&lt;&gt;Menus!$I$9,$J17&lt;&gt;Menus!$I$10),AND(OR($F17=Menus!$H$10,$F17=Menus!$H$11,$F17=Menus!$H$12),AND($J17&lt;&gt;Menus!$I$2,$J17&lt;&gt;Menus!$I$10))),"Oof1st_NotOK",""))</f>
        <v/>
      </c>
    </row>
    <row r="18" spans="4:22" ht="20.100000000000001" customHeight="1" x14ac:dyDescent="0.25">
      <c r="D18" s="20">
        <f>MAX(D$14:D17)+1</f>
        <v>4</v>
      </c>
      <c r="E18" s="20"/>
      <c r="F18" s="30" t="s">
        <v>2</v>
      </c>
      <c r="G18" s="72"/>
      <c r="H18" s="9"/>
      <c r="I18" s="73"/>
      <c r="J18" s="9" t="s">
        <v>2</v>
      </c>
      <c r="L18" s="93" t="str">
        <f>"Rows for "&amp;IF(OR($F$4=Menus!$Q$4,$F$4=Menus!$Q$5),"1st Co-","")&amp;"Developer data."</f>
        <v>Rows for Developer data.</v>
      </c>
      <c r="N18" s="101"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IF($F$6=Menus!$B$3,IF(OR($F18=Menus!$H$3,$F18=Menus!$H$4),OK,IF($F18=Menus!$H$2,SelectaPrincipal,NOT_OK)),IF($F$6=Menus!$B$4,IF(OR($F18=Menus!$H$5,$F18=Menus!$H$6,$F18=Menus!$H$7,$F18=Menus!$H$8),OK,IF($F18=Menus!$H$2,SelectaPrincipal,NOT_OK)),IF($F$6=Menus!$B$2,DeveloperStructure,IF($F$6=Menus!$B$7,IF(OR($F18=Menus!$H$10,$F18=Menus!$H$11,$F18=Menus!$H$12),OK,IF($F18=Menus!$C$2,SelectaPrincipal,NOT_OK)),IF($F18=Menus!$H$2,SelectaPrincipal,IF(OR($F18=Menus!$H$9,$F18=Menus!$H$10,$F18=Menus!$H$11),OK,IF($F18=Menus!$H$2,SelectaPrincipal,NOT_OK)))))))&amp;IF(AND($J18&lt;&gt;Menus!$I$2,$J18&lt;&gt;Menus!$I$10,V18&lt;&gt;"PofD_NotOK",V18&lt;&gt;"Oof1st_NotOK"),Continue,IF(AND($F18&lt;&gt;Menus!$B$2,$J18=Menus!$I$10,V18&lt;&gt;"PofD_NotOK",V18&lt;&gt;"Oof1st_NotOK"),Final,""))))</f>
        <v>Please select the appropriate organizational structure for the Developer identified above.</v>
      </c>
      <c r="T18" s="117">
        <f t="shared" si="0"/>
        <v>0</v>
      </c>
      <c r="V18" s="117" t="str">
        <f>IF(OR($F18=Menus!$H$2,$F18=Menus!$H$3,$F18=Menus!$H$4,$F18=Menus!$H$5,$F18=Menus!$H$6,$F18=Menus!$H$7,$F18=Menus!$H$8,$F18=Menus!$H$9,$F18=Menus!$H$10,$F18=Menus!$H$11,$F18=Menus!$H$12,$F18=Menus!$H$13)=FALSE,"PofD_NotOK",IF(OR(AND($J18&lt;&gt;Menus!$I$2,$J18&lt;&gt;Menus!$I$3,$J18&lt;&gt;Menus!$I$4,$J18&lt;&gt;Menus!$I$5,$J18&lt;&gt;Menus!$I$6,$J18&lt;&gt;Menus!$I$7,$J18&lt;&gt;Menus!$I$8,$J18&lt;&gt;Menus!$I$9,$J18&lt;&gt;Menus!$I$10),AND(OR($F18=Menus!$H$10,$F18=Menus!$H$11,$F18=Menus!$H$12),AND($J18&lt;&gt;Menus!$I$2,$J18&lt;&gt;Menus!$I$10))),"Oof1st_NotOK",""))</f>
        <v/>
      </c>
    </row>
    <row r="19" spans="4:22" ht="20.100000000000001" customHeight="1" x14ac:dyDescent="0.25">
      <c r="D19" s="20">
        <f>MAX(D$14:D18)+1</f>
        <v>5</v>
      </c>
      <c r="E19" s="20"/>
      <c r="F19" s="30" t="s">
        <v>2</v>
      </c>
      <c r="G19" s="72"/>
      <c r="H19" s="9"/>
      <c r="I19" s="73"/>
      <c r="J19" s="9" t="s">
        <v>2</v>
      </c>
      <c r="L19" s="93" t="str">
        <f>"Rows for "&amp;IF(OR($F$4=Menus!$Q$4,$F$4=Menus!$Q$5),"1st Co-","")&amp;"Developer data."</f>
        <v>Rows for Developer data.</v>
      </c>
      <c r="N19" s="101"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IF($F$6=Menus!$B$3,IF(OR($F19=Menus!$H$3,$F19=Menus!$H$4),OK,IF($F19=Menus!$H$2,SelectaPrincipal,NOT_OK)),IF($F$6=Menus!$B$4,IF(OR($F19=Menus!$H$5,$F19=Menus!$H$6,$F19=Menus!$H$7,$F19=Menus!$H$8),OK,IF($F19=Menus!$H$2,SelectaPrincipal,NOT_OK)),IF($F$6=Menus!$B$2,DeveloperStructure,IF($F$6=Menus!$B$7,IF(OR($F19=Menus!$H$10,$F19=Menus!$H$11,$F19=Menus!$H$12),OK,IF($F19=Menus!$C$2,SelectaPrincipal,NOT_OK)),IF($F19=Menus!$H$2,SelectaPrincipal,IF(OR($F19=Menus!$H$9,$F19=Menus!$H$10,$F19=Menus!$H$11),OK,IF($F19=Menus!$H$2,SelectaPrincipal,NOT_OK)))))))&amp;IF(AND($J19&lt;&gt;Menus!$I$2,$J19&lt;&gt;Menus!$I$10,V19&lt;&gt;"PofD_NotOK",V19&lt;&gt;"Oof1st_NotOK"),Continue,IF(AND($F19&lt;&gt;Menus!$B$2,$J19=Menus!$I$10,V19&lt;&gt;"PofD_NotOK",V19&lt;&gt;"Oof1st_NotOK"),Final,""))))</f>
        <v>Please select the appropriate organizational structure for the Developer identified above.</v>
      </c>
      <c r="T19" s="117">
        <f t="shared" si="0"/>
        <v>0</v>
      </c>
      <c r="V19" s="117" t="str">
        <f>IF(OR($F19=Menus!$H$2,$F19=Menus!$H$3,$F19=Menus!$H$4,$F19=Menus!$H$5,$F19=Menus!$H$6,$F19=Menus!$H$7,$F19=Menus!$H$8,$F19=Menus!$H$9,$F19=Menus!$H$10,$F19=Menus!$H$11,$F19=Menus!$H$12,$F19=Menus!$H$13)=FALSE,"PofD_NotOK",IF(OR(AND($J19&lt;&gt;Menus!$I$2,$J19&lt;&gt;Menus!$I$3,$J19&lt;&gt;Menus!$I$4,$J19&lt;&gt;Menus!$I$5,$J19&lt;&gt;Menus!$I$6,$J19&lt;&gt;Menus!$I$7,$J19&lt;&gt;Menus!$I$8,$J19&lt;&gt;Menus!$I$9,$J19&lt;&gt;Menus!$I$10),AND(OR($F19=Menus!$H$10,$F19=Menus!$H$11,$F19=Menus!$H$12),AND($J19&lt;&gt;Menus!$I$2,$J19&lt;&gt;Menus!$I$10))),"Oof1st_NotOK",""))</f>
        <v/>
      </c>
    </row>
    <row r="20" spans="4:22" ht="20.100000000000001" customHeight="1" x14ac:dyDescent="0.25">
      <c r="D20" s="20">
        <f>MAX(D$14:D19)+1</f>
        <v>6</v>
      </c>
      <c r="E20" s="20"/>
      <c r="F20" s="30" t="s">
        <v>2</v>
      </c>
      <c r="G20" s="72"/>
      <c r="H20" s="9"/>
      <c r="I20" s="73"/>
      <c r="J20" s="9" t="s">
        <v>2</v>
      </c>
      <c r="L20" s="93" t="str">
        <f>"Rows for "&amp;IF(OR($F$4=Menus!$Q$4,$F$4=Menus!$Q$5),"1st Co-","")&amp;"Developer data."</f>
        <v>Rows for Developer data.</v>
      </c>
      <c r="N20" s="101"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IF($F$6=Menus!$B$3,IF(OR($F20=Menus!$H$3,$F20=Menus!$H$4),OK,IF($F20=Menus!$H$2,SelectaPrincipal,NOT_OK)),IF($F$6=Menus!$B$4,IF(OR($F20=Menus!$H$5,$F20=Menus!$H$6,$F20=Menus!$H$7,$F20=Menus!$H$8),OK,IF($F20=Menus!$H$2,SelectaPrincipal,NOT_OK)),IF($F$6=Menus!$B$2,DeveloperStructure,IF($F$6=Menus!$B$7,IF(OR($F20=Menus!$H$10,$F20=Menus!$H$11,$F20=Menus!$H$12),OK,IF($F20=Menus!$C$2,SelectaPrincipal,NOT_OK)),IF($F20=Menus!$H$2,SelectaPrincipal,IF(OR($F20=Menus!$H$9,$F20=Menus!$H$10,$F20=Menus!$H$11),OK,IF($F20=Menus!$H$2,SelectaPrincipal,NOT_OK)))))))&amp;IF(AND($J20&lt;&gt;Menus!$I$2,$J20&lt;&gt;Menus!$I$10,V20&lt;&gt;"PofD_NotOK",V20&lt;&gt;"Oof1st_NotOK"),Continue,IF(AND($F20&lt;&gt;Menus!$B$2,$J20=Menus!$I$10,V20&lt;&gt;"PofD_NotOK",V20&lt;&gt;"Oof1st_NotOK"),Final,""))))</f>
        <v>Please select the appropriate organizational structure for the Developer identified above.</v>
      </c>
      <c r="T20" s="117">
        <f t="shared" si="0"/>
        <v>0</v>
      </c>
      <c r="V20" s="117" t="str">
        <f>IF(OR($F20=Menus!$H$2,$F20=Menus!$H$3,$F20=Menus!$H$4,$F20=Menus!$H$5,$F20=Menus!$H$6,$F20=Menus!$H$7,$F20=Menus!$H$8,$F20=Menus!$H$9,$F20=Menus!$H$10,$F20=Menus!$H$11,$F20=Menus!$H$12,$F20=Menus!$H$13)=FALSE,"PofD_NotOK",IF(OR(AND($J20&lt;&gt;Menus!$I$2,$J20&lt;&gt;Menus!$I$3,$J20&lt;&gt;Menus!$I$4,$J20&lt;&gt;Menus!$I$5,$J20&lt;&gt;Menus!$I$6,$J20&lt;&gt;Menus!$I$7,$J20&lt;&gt;Menus!$I$8,$J20&lt;&gt;Menus!$I$9,$J20&lt;&gt;Menus!$I$10),AND(OR($F20=Menus!$H$10,$F20=Menus!$H$11,$F20=Menus!$H$12),AND($J20&lt;&gt;Menus!$I$2,$J20&lt;&gt;Menus!$I$10))),"Oof1st_NotOK",""))</f>
        <v/>
      </c>
    </row>
    <row r="21" spans="4:22" ht="20.100000000000001" customHeight="1" x14ac:dyDescent="0.25">
      <c r="D21" s="20">
        <f>MAX(D$14:D20)+1</f>
        <v>7</v>
      </c>
      <c r="E21" s="20"/>
      <c r="F21" s="30" t="s">
        <v>2</v>
      </c>
      <c r="G21" s="72"/>
      <c r="H21" s="9"/>
      <c r="I21" s="73"/>
      <c r="J21" s="9" t="s">
        <v>2</v>
      </c>
      <c r="L21" s="93" t="str">
        <f>"Rows for "&amp;IF(OR($F$4=Menus!$Q$4,$F$4=Menus!$Q$5),"1st Co-","")&amp;"Developer data."</f>
        <v>Rows for Developer data.</v>
      </c>
      <c r="N21" s="101"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IF($F$6=Menus!$B$3,IF(OR($F21=Menus!$H$3,$F21=Menus!$H$4),OK,IF($F21=Menus!$H$2,SelectaPrincipal,NOT_OK)),IF($F$6=Menus!$B$4,IF(OR($F21=Menus!$H$5,$F21=Menus!$H$6,$F21=Menus!$H$7,$F21=Menus!$H$8),OK,IF($F21=Menus!$H$2,SelectaPrincipal,NOT_OK)),IF($F$6=Menus!$B$2,DeveloperStructure,IF($F$6=Menus!$B$7,IF(OR($F21=Menus!$H$10,$F21=Menus!$H$11,$F21=Menus!$H$12),OK,IF($F21=Menus!$C$2,SelectaPrincipal,NOT_OK)),IF($F21=Menus!$H$2,SelectaPrincipal,IF(OR($F21=Menus!$H$9,$F21=Menus!$H$10,$F21=Menus!$H$11),OK,IF($F21=Menus!$H$2,SelectaPrincipal,NOT_OK)))))))&amp;IF(AND($J21&lt;&gt;Menus!$I$2,$J21&lt;&gt;Menus!$I$10,V21&lt;&gt;"PofD_NotOK",V21&lt;&gt;"Oof1st_NotOK"),Continue,IF(AND($F21&lt;&gt;Menus!$B$2,$J21=Menus!$I$10,V21&lt;&gt;"PofD_NotOK",V21&lt;&gt;"Oof1st_NotOK"),Final,""))))</f>
        <v>Please select the appropriate organizational structure for the Developer identified above.</v>
      </c>
      <c r="T21" s="117">
        <f t="shared" si="0"/>
        <v>0</v>
      </c>
      <c r="V21" s="117" t="str">
        <f>IF(OR($F21=Menus!$H$2,$F21=Menus!$H$3,$F21=Menus!$H$4,$F21=Menus!$H$5,$F21=Menus!$H$6,$F21=Menus!$H$7,$F21=Menus!$H$8,$F21=Menus!$H$9,$F21=Menus!$H$10,$F21=Menus!$H$11,$F21=Menus!$H$12,$F21=Menus!$H$13)=FALSE,"PofD_NotOK",IF(OR(AND($J21&lt;&gt;Menus!$I$2,$J21&lt;&gt;Menus!$I$3,$J21&lt;&gt;Menus!$I$4,$J21&lt;&gt;Menus!$I$5,$J21&lt;&gt;Menus!$I$6,$J21&lt;&gt;Menus!$I$7,$J21&lt;&gt;Menus!$I$8,$J21&lt;&gt;Menus!$I$9,$J21&lt;&gt;Menus!$I$10),AND(OR($F21=Menus!$H$10,$F21=Menus!$H$11,$F21=Menus!$H$12),AND($J21&lt;&gt;Menus!$I$2,$J21&lt;&gt;Menus!$I$10))),"Oof1st_NotOK",""))</f>
        <v/>
      </c>
    </row>
    <row r="22" spans="4:22" ht="20.100000000000001" customHeight="1" x14ac:dyDescent="0.25">
      <c r="D22" s="20">
        <f>MAX(D$14:D21)+1</f>
        <v>8</v>
      </c>
      <c r="E22" s="20"/>
      <c r="F22" s="30" t="s">
        <v>2</v>
      </c>
      <c r="G22" s="72"/>
      <c r="H22" s="9"/>
      <c r="I22" s="73"/>
      <c r="J22" s="9" t="s">
        <v>2</v>
      </c>
      <c r="L22" s="93" t="str">
        <f>"Rows for "&amp;IF(OR($F$4=Menus!$Q$4,$F$4=Menus!$Q$5),"1st Co-","")&amp;"Developer data."</f>
        <v>Rows for Developer data.</v>
      </c>
      <c r="N22" s="101"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IF($F$6=Menus!$B$3,IF(OR($F22=Menus!$H$3,$F22=Menus!$H$4),OK,IF($F22=Menus!$H$2,SelectaPrincipal,NOT_OK)),IF($F$6=Menus!$B$4,IF(OR($F22=Menus!$H$5,$F22=Menus!$H$6,$F22=Menus!$H$7,$F22=Menus!$H$8),OK,IF($F22=Menus!$H$2,SelectaPrincipal,NOT_OK)),IF($F$6=Menus!$B$2,DeveloperStructure,IF($F$6=Menus!$B$7,IF(OR($F22=Menus!$H$10,$F22=Menus!$H$11,$F22=Menus!$H$12),OK,IF($F22=Menus!$C$2,SelectaPrincipal,NOT_OK)),IF($F22=Menus!$H$2,SelectaPrincipal,IF(OR($F22=Menus!$H$9,$F22=Menus!$H$10,$F22=Menus!$H$11),OK,IF($F22=Menus!$H$2,SelectaPrincipal,NOT_OK)))))))&amp;IF(AND($J22&lt;&gt;Menus!$I$2,$J22&lt;&gt;Menus!$I$10,V22&lt;&gt;"PofD_NotOK",V22&lt;&gt;"Oof1st_NotOK"),Continue,IF(AND($F22&lt;&gt;Menus!$B$2,$J22=Menus!$I$10,V22&lt;&gt;"PofD_NotOK",V22&lt;&gt;"Oof1st_NotOK"),Final,""))))</f>
        <v>Please select the appropriate organizational structure for the Developer identified above.</v>
      </c>
      <c r="T22" s="117">
        <f t="shared" si="0"/>
        <v>0</v>
      </c>
      <c r="V22" s="117" t="str">
        <f>IF(OR($F22=Menus!$H$2,$F22=Menus!$H$3,$F22=Menus!$H$4,$F22=Menus!$H$5,$F22=Menus!$H$6,$F22=Menus!$H$7,$F22=Menus!$H$8,$F22=Menus!$H$9,$F22=Menus!$H$10,$F22=Menus!$H$11,$F22=Menus!$H$12,$F22=Menus!$H$13)=FALSE,"PofD_NotOK",IF(OR(AND($J22&lt;&gt;Menus!$I$2,$J22&lt;&gt;Menus!$I$3,$J22&lt;&gt;Menus!$I$4,$J22&lt;&gt;Menus!$I$5,$J22&lt;&gt;Menus!$I$6,$J22&lt;&gt;Menus!$I$7,$J22&lt;&gt;Menus!$I$8,$J22&lt;&gt;Menus!$I$9,$J22&lt;&gt;Menus!$I$10),AND(OR($F22=Menus!$H$10,$F22=Menus!$H$11,$F22=Menus!$H$12),AND($J22&lt;&gt;Menus!$I$2,$J22&lt;&gt;Menus!$I$10))),"Oof1st_NotOK",""))</f>
        <v/>
      </c>
    </row>
    <row r="23" spans="4:22" ht="20.100000000000001" customHeight="1" x14ac:dyDescent="0.25">
      <c r="D23" s="20">
        <f>MAX(D$14:D22)+1</f>
        <v>9</v>
      </c>
      <c r="E23" s="20"/>
      <c r="F23" s="30" t="s">
        <v>2</v>
      </c>
      <c r="G23" s="72"/>
      <c r="H23" s="9"/>
      <c r="I23" s="73"/>
      <c r="J23" s="9" t="s">
        <v>2</v>
      </c>
      <c r="L23" s="93" t="str">
        <f>"Rows for "&amp;IF(OR($F$4=Menus!$Q$4,$F$4=Menus!$Q$5),"1st Co-","")&amp;"Developer data."</f>
        <v>Rows for Developer data.</v>
      </c>
      <c r="N23" s="101"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IF($F$6=Menus!$B$3,IF(OR($F23=Menus!$H$3,$F23=Menus!$H$4),OK,IF($F23=Menus!$H$2,SelectaPrincipal,NOT_OK)),IF($F$6=Menus!$B$4,IF(OR($F23=Menus!$H$5,$F23=Menus!$H$6,$F23=Menus!$H$7,$F23=Menus!$H$8),OK,IF($F23=Menus!$H$2,SelectaPrincipal,NOT_OK)),IF($F$6=Menus!$B$2,DeveloperStructure,IF($F$6=Menus!$B$7,IF(OR($F23=Menus!$H$10,$F23=Menus!$H$11,$F23=Menus!$H$12),OK,IF($F23=Menus!$C$2,SelectaPrincipal,NOT_OK)),IF($F23=Menus!$H$2,SelectaPrincipal,IF(OR($F23=Menus!$H$9,$F23=Menus!$H$10,$F23=Menus!$H$11),OK,IF($F23=Menus!$H$2,SelectaPrincipal,NOT_OK)))))))&amp;IF(AND($J23&lt;&gt;Menus!$I$2,$J23&lt;&gt;Menus!$I$10,V23&lt;&gt;"PofD_NotOK",V23&lt;&gt;"Oof1st_NotOK"),Continue,IF(AND($F23&lt;&gt;Menus!$B$2,$J23=Menus!$I$10,V23&lt;&gt;"PofD_NotOK",V23&lt;&gt;"Oof1st_NotOK"),Final,""))))</f>
        <v>Please select the appropriate organizational structure for the Developer identified above.</v>
      </c>
      <c r="T23" s="117">
        <f t="shared" si="0"/>
        <v>0</v>
      </c>
      <c r="V23" s="117" t="str">
        <f>IF(OR($F23=Menus!$H$2,$F23=Menus!$H$3,$F23=Menus!$H$4,$F23=Menus!$H$5,$F23=Menus!$H$6,$F23=Menus!$H$7,$F23=Menus!$H$8,$F23=Menus!$H$9,$F23=Menus!$H$10,$F23=Menus!$H$11,$F23=Menus!$H$12,$F23=Menus!$H$13)=FALSE,"PofD_NotOK",IF(OR(AND($J23&lt;&gt;Menus!$I$2,$J23&lt;&gt;Menus!$I$3,$J23&lt;&gt;Menus!$I$4,$J23&lt;&gt;Menus!$I$5,$J23&lt;&gt;Menus!$I$6,$J23&lt;&gt;Menus!$I$7,$J23&lt;&gt;Menus!$I$8,$J23&lt;&gt;Menus!$I$9,$J23&lt;&gt;Menus!$I$10),AND(OR($F23=Menus!$H$10,$F23=Menus!$H$11,$F23=Menus!$H$12),AND($J23&lt;&gt;Menus!$I$2,$J23&lt;&gt;Menus!$I$10))),"Oof1st_NotOK",""))</f>
        <v/>
      </c>
    </row>
    <row r="24" spans="4:22" ht="20.100000000000001" customHeight="1" x14ac:dyDescent="0.25">
      <c r="D24" s="20">
        <f>MAX(D$14:D23)+1</f>
        <v>10</v>
      </c>
      <c r="E24" s="20"/>
      <c r="F24" s="30" t="s">
        <v>2</v>
      </c>
      <c r="G24" s="72"/>
      <c r="H24" s="9"/>
      <c r="I24" s="73"/>
      <c r="J24" s="9" t="s">
        <v>2</v>
      </c>
      <c r="L24" s="93" t="str">
        <f>"Rows for "&amp;IF(OR($F$4=Menus!$Q$4,$F$4=Menus!$Q$5),"1st Co-","")&amp;"Developer data."</f>
        <v>Rows for Developer data.</v>
      </c>
      <c r="N24" s="101"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IF($F$6=Menus!$B$3,IF(OR($F24=Menus!$H$3,$F24=Menus!$H$4),OK,IF($F24=Menus!$H$2,SelectaPrincipal,NOT_OK)),IF($F$6=Menus!$B$4,IF(OR($F24=Menus!$H$5,$F24=Menus!$H$6,$F24=Menus!$H$7,$F24=Menus!$H$8),OK,IF($F24=Menus!$H$2,SelectaPrincipal,NOT_OK)),IF($F$6=Menus!$B$2,DeveloperStructure,IF($F$6=Menus!$B$7,IF(OR($F24=Menus!$H$10,$F24=Menus!$H$11,$F24=Menus!$H$12),OK,IF($F24=Menus!$C$2,SelectaPrincipal,NOT_OK)),IF($F24=Menus!$H$2,SelectaPrincipal,IF(OR($F24=Menus!$H$9,$F24=Menus!$H$10,$F24=Menus!$H$11),OK,IF($F24=Menus!$H$2,SelectaPrincipal,NOT_OK)))))))&amp;IF(AND($J24&lt;&gt;Menus!$I$2,$J24&lt;&gt;Menus!$I$10,V24&lt;&gt;"PofD_NotOK",V24&lt;&gt;"Oof1st_NotOK"),Continue,IF(AND($F24&lt;&gt;Menus!$B$2,$J24=Menus!$I$10,V24&lt;&gt;"PofD_NotOK",V24&lt;&gt;"Oof1st_NotOK"),Final,""))))</f>
        <v>Please select the appropriate organizational structure for the Developer identified above.</v>
      </c>
      <c r="T24" s="117">
        <f t="shared" si="0"/>
        <v>0</v>
      </c>
      <c r="V24" s="117" t="str">
        <f>IF(OR($F24=Menus!$H$2,$F24=Menus!$H$3,$F24=Menus!$H$4,$F24=Menus!$H$5,$F24=Menus!$H$6,$F24=Menus!$H$7,$F24=Menus!$H$8,$F24=Menus!$H$9,$F24=Menus!$H$10,$F24=Menus!$H$11,$F24=Menus!$H$12,$F24=Menus!$H$13)=FALSE,"PofD_NotOK",IF(OR(AND($J24&lt;&gt;Menus!$I$2,$J24&lt;&gt;Menus!$I$3,$J24&lt;&gt;Menus!$I$4,$J24&lt;&gt;Menus!$I$5,$J24&lt;&gt;Menus!$I$6,$J24&lt;&gt;Menus!$I$7,$J24&lt;&gt;Menus!$I$8,$J24&lt;&gt;Menus!$I$9,$J24&lt;&gt;Menus!$I$10),AND(OR($F24=Menus!$H$10,$F24=Menus!$H$11,$F24=Menus!$H$12),AND($J24&lt;&gt;Menus!$I$2,$J24&lt;&gt;Menus!$I$10))),"Oof1st_NotOK",""))</f>
        <v/>
      </c>
    </row>
    <row r="25" spans="4:22" ht="20.100000000000001" customHeight="1" x14ac:dyDescent="0.25">
      <c r="D25" s="20">
        <f>MAX(D$14:D24)+1</f>
        <v>11</v>
      </c>
      <c r="E25" s="20"/>
      <c r="F25" s="30" t="s">
        <v>2</v>
      </c>
      <c r="G25" s="72"/>
      <c r="H25" s="9"/>
      <c r="I25" s="73"/>
      <c r="J25" s="9" t="s">
        <v>2</v>
      </c>
      <c r="L25" s="93" t="str">
        <f>"Rows for "&amp;IF(OR($F$4=Menus!$Q$4,$F$4=Menus!$Q$5),"1st Co-","")&amp;"Developer data."</f>
        <v>Rows for Developer data.</v>
      </c>
      <c r="N25" s="101"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IF($F$6=Menus!$B$3,IF(OR($F25=Menus!$H$3,$F25=Menus!$H$4),OK,IF($F25=Menus!$H$2,SelectaPrincipal,NOT_OK)),IF($F$6=Menus!$B$4,IF(OR($F25=Menus!$H$5,$F25=Menus!$H$6,$F25=Menus!$H$7,$F25=Menus!$H$8),OK,IF($F25=Menus!$H$2,SelectaPrincipal,NOT_OK)),IF($F$6=Menus!$B$2,DeveloperStructure,IF($F$6=Menus!$B$7,IF(OR($F25=Menus!$H$10,$F25=Menus!$H$11,$F25=Menus!$H$12),OK,IF($F25=Menus!$C$2,SelectaPrincipal,NOT_OK)),IF($F25=Menus!$H$2,SelectaPrincipal,IF(OR($F25=Menus!$H$9,$F25=Menus!$H$10,$F25=Menus!$H$11),OK,IF($F25=Menus!$H$2,SelectaPrincipal,NOT_OK)))))))&amp;IF(AND($J25&lt;&gt;Menus!$I$2,$J25&lt;&gt;Menus!$I$10,V25&lt;&gt;"PofD_NotOK",V25&lt;&gt;"Oof1st_NotOK"),Continue,IF(AND($F25&lt;&gt;Menus!$B$2,$J25=Menus!$I$10,V25&lt;&gt;"PofD_NotOK",V25&lt;&gt;"Oof1st_NotOK"),Final,""))))</f>
        <v>Please select the appropriate organizational structure for the Developer identified above.</v>
      </c>
      <c r="T25" s="117">
        <f t="shared" si="0"/>
        <v>0</v>
      </c>
      <c r="V25" s="117" t="str">
        <f>IF(OR($F25=Menus!$H$2,$F25=Menus!$H$3,$F25=Menus!$H$4,$F25=Menus!$H$5,$F25=Menus!$H$6,$F25=Menus!$H$7,$F25=Menus!$H$8,$F25=Menus!$H$9,$F25=Menus!$H$10,$F25=Menus!$H$11,$F25=Menus!$H$12,$F25=Menus!$H$13)=FALSE,"PofD_NotOK",IF(OR(AND($J25&lt;&gt;Menus!$I$2,$J25&lt;&gt;Menus!$I$3,$J25&lt;&gt;Menus!$I$4,$J25&lt;&gt;Menus!$I$5,$J25&lt;&gt;Menus!$I$6,$J25&lt;&gt;Menus!$I$7,$J25&lt;&gt;Menus!$I$8,$J25&lt;&gt;Menus!$I$9,$J25&lt;&gt;Menus!$I$10),AND(OR($F25=Menus!$H$10,$F25=Menus!$H$11,$F25=Menus!$H$12),AND($J25&lt;&gt;Menus!$I$2,$J25&lt;&gt;Menus!$I$10))),"Oof1st_NotOK",""))</f>
        <v/>
      </c>
    </row>
    <row r="26" spans="4:22" ht="20.100000000000001" customHeight="1" x14ac:dyDescent="0.25">
      <c r="D26" s="20">
        <f>MAX(D$14:D25)+1</f>
        <v>12</v>
      </c>
      <c r="E26" s="20"/>
      <c r="F26" s="30" t="s">
        <v>2</v>
      </c>
      <c r="G26" s="72"/>
      <c r="H26" s="9"/>
      <c r="I26" s="73"/>
      <c r="J26" s="9" t="s">
        <v>2</v>
      </c>
      <c r="L26" s="93" t="str">
        <f>"Rows for "&amp;IF(OR($F$4=Menus!$Q$4,$F$4=Menus!$Q$5),"1st Co-","")&amp;"Developer data."</f>
        <v>Rows for Developer data.</v>
      </c>
      <c r="N26" s="101"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IF($F$6=Menus!$B$3,IF(OR($F26=Menus!$H$3,$F26=Menus!$H$4),OK,IF($F26=Menus!$H$2,SelectaPrincipal,NOT_OK)),IF($F$6=Menus!$B$4,IF(OR($F26=Menus!$H$5,$F26=Menus!$H$6,$F26=Menus!$H$7,$F26=Menus!$H$8),OK,IF($F26=Menus!$H$2,SelectaPrincipal,NOT_OK)),IF($F$6=Menus!$B$2,DeveloperStructure,IF($F$6=Menus!$B$7,IF(OR($F26=Menus!$H$10,$F26=Menus!$H$11,$F26=Menus!$H$12),OK,IF($F26=Menus!$C$2,SelectaPrincipal,NOT_OK)),IF($F26=Menus!$H$2,SelectaPrincipal,IF(OR($F26=Menus!$H$9,$F26=Menus!$H$10,$F26=Menus!$H$11),OK,IF($F26=Menus!$H$2,SelectaPrincipal,NOT_OK)))))))&amp;IF(AND($J26&lt;&gt;Menus!$I$2,$J26&lt;&gt;Menus!$I$10,V26&lt;&gt;"PofD_NotOK",V26&lt;&gt;"Oof1st_NotOK"),Continue,IF(AND($F26&lt;&gt;Menus!$B$2,$J26=Menus!$I$10,V26&lt;&gt;"PofD_NotOK",V26&lt;&gt;"Oof1st_NotOK"),Final,""))))</f>
        <v>Please select the appropriate organizational structure for the Developer identified above.</v>
      </c>
      <c r="T26" s="117">
        <f t="shared" si="0"/>
        <v>0</v>
      </c>
      <c r="V26" s="117" t="str">
        <f>IF(OR($F26=Menus!$H$2,$F26=Menus!$H$3,$F26=Menus!$H$4,$F26=Menus!$H$5,$F26=Menus!$H$6,$F26=Menus!$H$7,$F26=Menus!$H$8,$F26=Menus!$H$9,$F26=Menus!$H$10,$F26=Menus!$H$11,$F26=Menus!$H$12,$F26=Menus!$H$13)=FALSE,"PofD_NotOK",IF(OR(AND($J26&lt;&gt;Menus!$I$2,$J26&lt;&gt;Menus!$I$3,$J26&lt;&gt;Menus!$I$4,$J26&lt;&gt;Menus!$I$5,$J26&lt;&gt;Menus!$I$6,$J26&lt;&gt;Menus!$I$7,$J26&lt;&gt;Menus!$I$8,$J26&lt;&gt;Menus!$I$9,$J26&lt;&gt;Menus!$I$10),AND(OR($F26=Menus!$H$10,$F26=Menus!$H$11,$F26=Menus!$H$12),AND($J26&lt;&gt;Menus!$I$2,$J26&lt;&gt;Menus!$I$10))),"Oof1st_NotOK",""))</f>
        <v/>
      </c>
    </row>
    <row r="27" spans="4:22" ht="20.100000000000001" customHeight="1" x14ac:dyDescent="0.25">
      <c r="D27" s="20">
        <f>MAX(D$14:D26)+1</f>
        <v>13</v>
      </c>
      <c r="E27" s="20"/>
      <c r="F27" s="30" t="s">
        <v>2</v>
      </c>
      <c r="G27" s="72"/>
      <c r="H27" s="9"/>
      <c r="I27" s="73"/>
      <c r="J27" s="9" t="s">
        <v>2</v>
      </c>
      <c r="L27" s="93" t="str">
        <f>"Rows for "&amp;IF(OR($F$4=Menus!$Q$4,$F$4=Menus!$Q$5),"1st Co-","")&amp;"Developer data."</f>
        <v>Rows for Developer data.</v>
      </c>
      <c r="N27" s="101"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IF($F$6=Menus!$B$3,IF(OR($F27=Menus!$H$3,$F27=Menus!$H$4),OK,IF($F27=Menus!$H$2,SelectaPrincipal,NOT_OK)),IF($F$6=Menus!$B$4,IF(OR($F27=Menus!$H$5,$F27=Menus!$H$6,$F27=Menus!$H$7,$F27=Menus!$H$8),OK,IF($F27=Menus!$H$2,SelectaPrincipal,NOT_OK)),IF($F$6=Menus!$B$2,DeveloperStructure,IF($F$6=Menus!$B$7,IF(OR($F27=Menus!$H$10,$F27=Menus!$H$11,$F27=Menus!$H$12),OK,IF($F27=Menus!$C$2,SelectaPrincipal,NOT_OK)),IF($F27=Menus!$H$2,SelectaPrincipal,IF(OR($F27=Menus!$H$9,$F27=Menus!$H$10,$F27=Menus!$H$11),OK,IF($F27=Menus!$H$2,SelectaPrincipal,NOT_OK)))))))&amp;IF(AND($J27&lt;&gt;Menus!$I$2,$J27&lt;&gt;Menus!$I$10,V27&lt;&gt;"PofD_NotOK",V27&lt;&gt;"Oof1st_NotOK"),Continue,IF(AND($F27&lt;&gt;Menus!$B$2,$J27=Menus!$I$10,V27&lt;&gt;"PofD_NotOK",V27&lt;&gt;"Oof1st_NotOK"),Final,""))))</f>
        <v>Please select the appropriate organizational structure for the Developer identified above.</v>
      </c>
      <c r="T27" s="117">
        <f t="shared" si="0"/>
        <v>0</v>
      </c>
      <c r="V27" s="117" t="str">
        <f>IF(OR($F27=Menus!$H$2,$F27=Menus!$H$3,$F27=Menus!$H$4,$F27=Menus!$H$5,$F27=Menus!$H$6,$F27=Menus!$H$7,$F27=Menus!$H$8,$F27=Menus!$H$9,$F27=Menus!$H$10,$F27=Menus!$H$11,$F27=Menus!$H$12,$F27=Menus!$H$13)=FALSE,"PofD_NotOK",IF(OR(AND($J27&lt;&gt;Menus!$I$2,$J27&lt;&gt;Menus!$I$3,$J27&lt;&gt;Menus!$I$4,$J27&lt;&gt;Menus!$I$5,$J27&lt;&gt;Menus!$I$6,$J27&lt;&gt;Menus!$I$7,$J27&lt;&gt;Menus!$I$8,$J27&lt;&gt;Menus!$I$9,$J27&lt;&gt;Menus!$I$10),AND(OR($F27=Menus!$H$10,$F27=Menus!$H$11,$F27=Menus!$H$12),AND($J27&lt;&gt;Menus!$I$2,$J27&lt;&gt;Menus!$I$10))),"Oof1st_NotOK",""))</f>
        <v/>
      </c>
    </row>
    <row r="28" spans="4:22" ht="20.100000000000001" customHeight="1" x14ac:dyDescent="0.25">
      <c r="D28" s="20">
        <f>MAX(D$14:D27)+1</f>
        <v>14</v>
      </c>
      <c r="E28" s="20"/>
      <c r="F28" s="30" t="s">
        <v>2</v>
      </c>
      <c r="G28" s="72"/>
      <c r="H28" s="9"/>
      <c r="I28" s="73"/>
      <c r="J28" s="9" t="s">
        <v>2</v>
      </c>
      <c r="L28" s="93" t="str">
        <f>"Rows for "&amp;IF(OR($F$4=Menus!$Q$4,$F$4=Menus!$Q$5),"1st Co-","")&amp;"Developer data."</f>
        <v>Rows for Developer data.</v>
      </c>
      <c r="N28" s="101"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IF($F$6=Menus!$B$3,IF(OR($F28=Menus!$H$3,$F28=Menus!$H$4),OK,IF($F28=Menus!$H$2,SelectaPrincipal,NOT_OK)),IF($F$6=Menus!$B$4,IF(OR($F28=Menus!$H$5,$F28=Menus!$H$6,$F28=Menus!$H$7,$F28=Menus!$H$8),OK,IF($F28=Menus!$H$2,SelectaPrincipal,NOT_OK)),IF($F$6=Menus!$B$2,DeveloperStructure,IF($F$6=Menus!$B$7,IF(OR($F28=Menus!$H$10,$F28=Menus!$H$11,$F28=Menus!$H$12),OK,IF($F28=Menus!$C$2,SelectaPrincipal,NOT_OK)),IF($F28=Menus!$H$2,SelectaPrincipal,IF(OR($F28=Menus!$H$9,$F28=Menus!$H$10,$F28=Menus!$H$11),OK,IF($F28=Menus!$H$2,SelectaPrincipal,NOT_OK)))))))&amp;IF(AND($J28&lt;&gt;Menus!$I$2,$J28&lt;&gt;Menus!$I$10,V28&lt;&gt;"PofD_NotOK",V28&lt;&gt;"Oof1st_NotOK"),Continue,IF(AND($F28&lt;&gt;Menus!$B$2,$J28=Menus!$I$10,V28&lt;&gt;"PofD_NotOK",V28&lt;&gt;"Oof1st_NotOK"),Final,""))))</f>
        <v>Please select the appropriate organizational structure for the Developer identified above.</v>
      </c>
      <c r="T28" s="117">
        <f t="shared" si="0"/>
        <v>0</v>
      </c>
      <c r="V28" s="117" t="str">
        <f>IF(OR($F28=Menus!$H$2,$F28=Menus!$H$3,$F28=Menus!$H$4,$F28=Menus!$H$5,$F28=Menus!$H$6,$F28=Menus!$H$7,$F28=Menus!$H$8,$F28=Menus!$H$9,$F28=Menus!$H$10,$F28=Menus!$H$11,$F28=Menus!$H$12,$F28=Menus!$H$13)=FALSE,"PofD_NotOK",IF(OR(AND($J28&lt;&gt;Menus!$I$2,$J28&lt;&gt;Menus!$I$3,$J28&lt;&gt;Menus!$I$4,$J28&lt;&gt;Menus!$I$5,$J28&lt;&gt;Menus!$I$6,$J28&lt;&gt;Menus!$I$7,$J28&lt;&gt;Menus!$I$8,$J28&lt;&gt;Menus!$I$9,$J28&lt;&gt;Menus!$I$10),AND(OR($F28=Menus!$H$10,$F28=Menus!$H$11,$F28=Menus!$H$12),AND($J28&lt;&gt;Menus!$I$2,$J28&lt;&gt;Menus!$I$10))),"Oof1st_NotOK",""))</f>
        <v/>
      </c>
    </row>
    <row r="29" spans="4:22" ht="20.100000000000001" customHeight="1" x14ac:dyDescent="0.25">
      <c r="D29" s="20">
        <f>MAX(D$14:D28)+1</f>
        <v>15</v>
      </c>
      <c r="E29" s="20"/>
      <c r="F29" s="30" t="s">
        <v>2</v>
      </c>
      <c r="G29" s="72"/>
      <c r="H29" s="9"/>
      <c r="I29" s="73"/>
      <c r="J29" s="9" t="s">
        <v>2</v>
      </c>
      <c r="L29" s="93" t="str">
        <f>"Rows for "&amp;IF(OR($F$4=Menus!$Q$4,$F$4=Menus!$Q$5),"1st Co-","")&amp;"Developer data."</f>
        <v>Rows for Developer data.</v>
      </c>
      <c r="N29" s="101"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IF($F$6=Menus!$B$3,IF(OR($F29=Menus!$H$3,$F29=Menus!$H$4),OK,IF($F29=Menus!$H$2,SelectaPrincipal,NOT_OK)),IF($F$6=Menus!$B$4,IF(OR($F29=Menus!$H$5,$F29=Menus!$H$6,$F29=Menus!$H$7,$F29=Menus!$H$8),OK,IF($F29=Menus!$H$2,SelectaPrincipal,NOT_OK)),IF($F$6=Menus!$B$2,DeveloperStructure,IF($F$6=Menus!$B$7,IF(OR($F29=Menus!$H$10,$F29=Menus!$H$11,$F29=Menus!$H$12),OK,IF($F29=Menus!$C$2,SelectaPrincipal,NOT_OK)),IF($F29=Menus!$H$2,SelectaPrincipal,IF(OR($F29=Menus!$H$9,$F29=Menus!$H$10,$F29=Menus!$H$11),OK,IF($F29=Menus!$H$2,SelectaPrincipal,NOT_OK)))))))&amp;IF(AND($J29&lt;&gt;Menus!$I$2,$J29&lt;&gt;Menus!$I$10,V29&lt;&gt;"PofD_NotOK",V29&lt;&gt;"Oof1st_NotOK"),Continue,IF(AND($F29&lt;&gt;Menus!$B$2,$J29=Menus!$I$10,V29&lt;&gt;"PofD_NotOK",V29&lt;&gt;"Oof1st_NotOK"),Final,""))))</f>
        <v>Please select the appropriate organizational structure for the Developer identified above.</v>
      </c>
      <c r="T29" s="117">
        <f t="shared" si="0"/>
        <v>0</v>
      </c>
      <c r="V29" s="117" t="str">
        <f>IF(OR($F29=Menus!$H$2,$F29=Menus!$H$3,$F29=Menus!$H$4,$F29=Menus!$H$5,$F29=Menus!$H$6,$F29=Menus!$H$7,$F29=Menus!$H$8,$F29=Menus!$H$9,$F29=Menus!$H$10,$F29=Menus!$H$11,$F29=Menus!$H$12,$F29=Menus!$H$13)=FALSE,"PofD_NotOK",IF(OR(AND($J29&lt;&gt;Menus!$I$2,$J29&lt;&gt;Menus!$I$3,$J29&lt;&gt;Menus!$I$4,$J29&lt;&gt;Menus!$I$5,$J29&lt;&gt;Menus!$I$6,$J29&lt;&gt;Menus!$I$7,$J29&lt;&gt;Menus!$I$8,$J29&lt;&gt;Menus!$I$9,$J29&lt;&gt;Menus!$I$10),AND(OR($F29=Menus!$H$10,$F29=Menus!$H$11,$F29=Menus!$H$12),AND($J29&lt;&gt;Menus!$I$2,$J29&lt;&gt;Menus!$I$10))),"Oof1st_NotOK",""))</f>
        <v/>
      </c>
    </row>
    <row r="30" spans="4:22" ht="20.100000000000001" customHeight="1" x14ac:dyDescent="0.25">
      <c r="D30" s="20">
        <f>MAX(D$14:D29)+1</f>
        <v>16</v>
      </c>
      <c r="E30" s="20"/>
      <c r="F30" s="30" t="s">
        <v>2</v>
      </c>
      <c r="G30" s="72"/>
      <c r="H30" s="9"/>
      <c r="I30" s="73"/>
      <c r="J30" s="9" t="s">
        <v>2</v>
      </c>
      <c r="L30" s="93" t="str">
        <f>"Rows for "&amp;IF(OR($F$4=Menus!$Q$4,$F$4=Menus!$Q$5),"1st Co-","")&amp;"Developer data."</f>
        <v>Rows for Developer data.</v>
      </c>
      <c r="N30" s="101"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IF($F$6=Menus!$B$3,IF(OR($F30=Menus!$H$3,$F30=Menus!$H$4),OK,IF($F30=Menus!$H$2,SelectaPrincipal,NOT_OK)),IF($F$6=Menus!$B$4,IF(OR($F30=Menus!$H$5,$F30=Menus!$H$6,$F30=Menus!$H$7,$F30=Menus!$H$8),OK,IF($F30=Menus!$H$2,SelectaPrincipal,NOT_OK)),IF($F$6=Menus!$B$2,DeveloperStructure,IF($F$6=Menus!$B$7,IF(OR($F30=Menus!$H$10,$F30=Menus!$H$11,$F30=Menus!$H$12),OK,IF($F30=Menus!$C$2,SelectaPrincipal,NOT_OK)),IF($F30=Menus!$H$2,SelectaPrincipal,IF(OR($F30=Menus!$H$9,$F30=Menus!$H$10,$F30=Menus!$H$11),OK,IF($F30=Menus!$H$2,SelectaPrincipal,NOT_OK)))))))&amp;IF(AND($J30&lt;&gt;Menus!$I$2,$J30&lt;&gt;Menus!$I$10,V30&lt;&gt;"PofD_NotOK",V30&lt;&gt;"Oof1st_NotOK"),Continue,IF(AND($F30&lt;&gt;Menus!$B$2,$J30=Menus!$I$10,V30&lt;&gt;"PofD_NotOK",V30&lt;&gt;"Oof1st_NotOK"),Final,""))))</f>
        <v>Please select the appropriate organizational structure for the Developer identified above.</v>
      </c>
      <c r="T30" s="117">
        <f t="shared" si="0"/>
        <v>0</v>
      </c>
      <c r="V30" s="117" t="str">
        <f>IF(OR($F30=Menus!$H$2,$F30=Menus!$H$3,$F30=Menus!$H$4,$F30=Menus!$H$5,$F30=Menus!$H$6,$F30=Menus!$H$7,$F30=Menus!$H$8,$F30=Menus!$H$9,$F30=Menus!$H$10,$F30=Menus!$H$11,$F30=Menus!$H$12,$F30=Menus!$H$13)=FALSE,"PofD_NotOK",IF(OR(AND($J30&lt;&gt;Menus!$I$2,$J30&lt;&gt;Menus!$I$3,$J30&lt;&gt;Menus!$I$4,$J30&lt;&gt;Menus!$I$5,$J30&lt;&gt;Menus!$I$6,$J30&lt;&gt;Menus!$I$7,$J30&lt;&gt;Menus!$I$8,$J30&lt;&gt;Menus!$I$9,$J30&lt;&gt;Menus!$I$10),AND(OR($F30=Menus!$H$10,$F30=Menus!$H$11,$F30=Menus!$H$12),AND($J30&lt;&gt;Menus!$I$2,$J30&lt;&gt;Menus!$I$10))),"Oof1st_NotOK",""))</f>
        <v/>
      </c>
    </row>
    <row r="31" spans="4:22" ht="20.100000000000001" customHeight="1" x14ac:dyDescent="0.25">
      <c r="D31" s="20">
        <f>MAX(D$14:D30)+1</f>
        <v>17</v>
      </c>
      <c r="E31" s="20"/>
      <c r="F31" s="30" t="s">
        <v>2</v>
      </c>
      <c r="G31" s="72"/>
      <c r="H31" s="9"/>
      <c r="I31" s="73"/>
      <c r="J31" s="9" t="s">
        <v>2</v>
      </c>
      <c r="L31" s="93" t="str">
        <f>"Rows for "&amp;IF(OR($F$4=Menus!$Q$4,$F$4=Menus!$Q$5),"1st Co-","")&amp;"Developer data."</f>
        <v>Rows for Developer data.</v>
      </c>
      <c r="N31" s="101"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IF($F$6=Menus!$B$3,IF(OR($F31=Menus!$H$3,$F31=Menus!$H$4),OK,IF($F31=Menus!$H$2,SelectaPrincipal,NOT_OK)),IF($F$6=Menus!$B$4,IF(OR($F31=Menus!$H$5,$F31=Menus!$H$6,$F31=Menus!$H$7,$F31=Menus!$H$8),OK,IF($F31=Menus!$H$2,SelectaPrincipal,NOT_OK)),IF($F$6=Menus!$B$2,DeveloperStructure,IF($F$6=Menus!$B$7,IF(OR($F31=Menus!$H$10,$F31=Menus!$H$11,$F31=Menus!$H$12),OK,IF($F31=Menus!$C$2,SelectaPrincipal,NOT_OK)),IF($F31=Menus!$H$2,SelectaPrincipal,IF(OR($F31=Menus!$H$9,$F31=Menus!$H$10,$F31=Menus!$H$11),OK,IF($F31=Menus!$H$2,SelectaPrincipal,NOT_OK)))))))&amp;IF(AND($J31&lt;&gt;Menus!$I$2,$J31&lt;&gt;Menus!$I$10,V31&lt;&gt;"PofD_NotOK",V31&lt;&gt;"Oof1st_NotOK"),Continue,IF(AND($F31&lt;&gt;Menus!$B$2,$J31=Menus!$I$10,V31&lt;&gt;"PofD_NotOK",V31&lt;&gt;"Oof1st_NotOK"),Final,""))))</f>
        <v>Please select the appropriate organizational structure for the Developer identified above.</v>
      </c>
      <c r="T31" s="117">
        <f t="shared" si="0"/>
        <v>0</v>
      </c>
      <c r="V31" s="117" t="str">
        <f>IF(OR($F31=Menus!$H$2,$F31=Menus!$H$3,$F31=Menus!$H$4,$F31=Menus!$H$5,$F31=Menus!$H$6,$F31=Menus!$H$7,$F31=Menus!$H$8,$F31=Menus!$H$9,$F31=Menus!$H$10,$F31=Menus!$H$11,$F31=Menus!$H$12,$F31=Menus!$H$13)=FALSE,"PofD_NotOK",IF(OR(AND($J31&lt;&gt;Menus!$I$2,$J31&lt;&gt;Menus!$I$3,$J31&lt;&gt;Menus!$I$4,$J31&lt;&gt;Menus!$I$5,$J31&lt;&gt;Menus!$I$6,$J31&lt;&gt;Menus!$I$7,$J31&lt;&gt;Menus!$I$8,$J31&lt;&gt;Menus!$I$9,$J31&lt;&gt;Menus!$I$10),AND(OR($F31=Menus!$H$10,$F31=Menus!$H$11,$F31=Menus!$H$12),AND($J31&lt;&gt;Menus!$I$2,$J31&lt;&gt;Menus!$I$10))),"Oof1st_NotOK",""))</f>
        <v/>
      </c>
    </row>
    <row r="32" spans="4:22" ht="20.100000000000001" customHeight="1" x14ac:dyDescent="0.25">
      <c r="D32" s="20">
        <f>MAX(D$14:D31)+1</f>
        <v>18</v>
      </c>
      <c r="E32" s="20"/>
      <c r="F32" s="30" t="s">
        <v>2</v>
      </c>
      <c r="G32" s="72"/>
      <c r="H32" s="9"/>
      <c r="I32" s="73"/>
      <c r="J32" s="9" t="s">
        <v>2</v>
      </c>
      <c r="L32" s="93" t="str">
        <f>"Rows for "&amp;IF(OR($F$4=Menus!$Q$4,$F$4=Menus!$Q$5),"1st Co-","")&amp;"Developer data."</f>
        <v>Rows for Developer data.</v>
      </c>
      <c r="N32" s="101"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IF($F$6=Menus!$B$3,IF(OR($F32=Menus!$H$3,$F32=Menus!$H$4),OK,IF($F32=Menus!$H$2,SelectaPrincipal,NOT_OK)),IF($F$6=Menus!$B$4,IF(OR($F32=Menus!$H$5,$F32=Menus!$H$6,$F32=Menus!$H$7,$F32=Menus!$H$8),OK,IF($F32=Menus!$H$2,SelectaPrincipal,NOT_OK)),IF($F$6=Menus!$B$2,DeveloperStructure,IF($F$6=Menus!$B$7,IF(OR($F32=Menus!$H$10,$F32=Menus!$H$11,$F32=Menus!$H$12),OK,IF($F32=Menus!$C$2,SelectaPrincipal,NOT_OK)),IF($F32=Menus!$H$2,SelectaPrincipal,IF(OR($F32=Menus!$H$9,$F32=Menus!$H$10,$F32=Menus!$H$11),OK,IF($F32=Menus!$H$2,SelectaPrincipal,NOT_OK)))))))&amp;IF(AND($J32&lt;&gt;Menus!$I$2,$J32&lt;&gt;Menus!$I$10,V32&lt;&gt;"PofD_NotOK",V32&lt;&gt;"Oof1st_NotOK"),Continue,IF(AND($F32&lt;&gt;Menus!$B$2,$J32=Menus!$I$10,V32&lt;&gt;"PofD_NotOK",V32&lt;&gt;"Oof1st_NotOK"),Final,""))))</f>
        <v>Please select the appropriate organizational structure for the Developer identified above.</v>
      </c>
      <c r="T32" s="117">
        <f t="shared" si="0"/>
        <v>0</v>
      </c>
      <c r="V32" s="117" t="str">
        <f>IF(OR($F32=Menus!$H$2,$F32=Menus!$H$3,$F32=Menus!$H$4,$F32=Menus!$H$5,$F32=Menus!$H$6,$F32=Menus!$H$7,$F32=Menus!$H$8,$F32=Menus!$H$9,$F32=Menus!$H$10,$F32=Menus!$H$11,$F32=Menus!$H$12,$F32=Menus!$H$13)=FALSE,"PofD_NotOK",IF(OR(AND($J32&lt;&gt;Menus!$I$2,$J32&lt;&gt;Menus!$I$3,$J32&lt;&gt;Menus!$I$4,$J32&lt;&gt;Menus!$I$5,$J32&lt;&gt;Menus!$I$6,$J32&lt;&gt;Menus!$I$7,$J32&lt;&gt;Menus!$I$8,$J32&lt;&gt;Menus!$I$9,$J32&lt;&gt;Menus!$I$10),AND(OR($F32=Menus!$H$10,$F32=Menus!$H$11,$F32=Menus!$H$12),AND($J32&lt;&gt;Menus!$I$2,$J32&lt;&gt;Menus!$I$10))),"Oof1st_NotOK",""))</f>
        <v/>
      </c>
    </row>
    <row r="33" spans="1:22" ht="20.100000000000001" customHeight="1" x14ac:dyDescent="0.25">
      <c r="D33" s="20">
        <f>MAX(D$14:D32)+1</f>
        <v>19</v>
      </c>
      <c r="E33" s="20"/>
      <c r="F33" s="30" t="s">
        <v>2</v>
      </c>
      <c r="G33" s="72"/>
      <c r="H33" s="9"/>
      <c r="I33" s="73"/>
      <c r="J33" s="9" t="s">
        <v>2</v>
      </c>
      <c r="L33" s="93" t="str">
        <f>"Rows for "&amp;IF(OR($F$4=Menus!$Q$4,$F$4=Menus!$Q$5),"1st Co-","")&amp;"Developer data."</f>
        <v>Rows for Developer data.</v>
      </c>
      <c r="N33" s="101"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IF($F$6=Menus!$B$3,IF(OR($F33=Menus!$H$3,$F33=Menus!$H$4),OK,IF($F33=Menus!$H$2,SelectaPrincipal,NOT_OK)),IF($F$6=Menus!$B$4,IF(OR($F33=Menus!$H$5,$F33=Menus!$H$6,$F33=Menus!$H$7,$F33=Menus!$H$8),OK,IF($F33=Menus!$H$2,SelectaPrincipal,NOT_OK)),IF($F$6=Menus!$B$2,DeveloperStructure,IF($F$6=Menus!$B$7,IF(OR($F33=Menus!$H$10,$F33=Menus!$H$11,$F33=Menus!$H$12),OK,IF($F33=Menus!$C$2,SelectaPrincipal,NOT_OK)),IF($F33=Menus!$H$2,SelectaPrincipal,IF(OR($F33=Menus!$H$9,$F33=Menus!$H$10,$F33=Menus!$H$11),OK,IF($F33=Menus!$H$2,SelectaPrincipal,NOT_OK)))))))&amp;IF(AND($J33&lt;&gt;Menus!$I$2,$J33&lt;&gt;Menus!$I$10,V33&lt;&gt;"PofD_NotOK",V33&lt;&gt;"Oof1st_NotOK"),Continue,IF(AND($F33&lt;&gt;Menus!$B$2,$J33=Menus!$I$10,V33&lt;&gt;"PofD_NotOK",V33&lt;&gt;"Oof1st_NotOK"),Final,""))))</f>
        <v>Please select the appropriate organizational structure for the Developer identified above.</v>
      </c>
      <c r="T33" s="117">
        <f t="shared" si="0"/>
        <v>0</v>
      </c>
      <c r="V33" s="117" t="str">
        <f>IF(OR($F33=Menus!$H$2,$F33=Menus!$H$3,$F33=Menus!$H$4,$F33=Menus!$H$5,$F33=Menus!$H$6,$F33=Menus!$H$7,$F33=Menus!$H$8,$F33=Menus!$H$9,$F33=Menus!$H$10,$F33=Menus!$H$11,$F33=Menus!$H$12,$F33=Menus!$H$13)=FALSE,"PofD_NotOK",IF(OR(AND($J33&lt;&gt;Menus!$I$2,$J33&lt;&gt;Menus!$I$3,$J33&lt;&gt;Menus!$I$4,$J33&lt;&gt;Menus!$I$5,$J33&lt;&gt;Menus!$I$6,$J33&lt;&gt;Menus!$I$7,$J33&lt;&gt;Menus!$I$8,$J33&lt;&gt;Menus!$I$9,$J33&lt;&gt;Menus!$I$10),AND(OR($F33=Menus!$H$10,$F33=Menus!$H$11,$F33=Menus!$H$12),AND($J33&lt;&gt;Menus!$I$2,$J33&lt;&gt;Menus!$I$10))),"Oof1st_NotOK",""))</f>
        <v/>
      </c>
    </row>
    <row r="34" spans="1:22" ht="20.100000000000001" customHeight="1" x14ac:dyDescent="0.25">
      <c r="D34" s="20">
        <f>MAX(D$14:D33)+1</f>
        <v>20</v>
      </c>
      <c r="E34" s="20"/>
      <c r="F34" s="30" t="s">
        <v>2</v>
      </c>
      <c r="G34" s="72"/>
      <c r="H34" s="9"/>
      <c r="I34" s="73"/>
      <c r="J34" s="9" t="s">
        <v>2</v>
      </c>
      <c r="L34" s="93" t="str">
        <f>"Rows for "&amp;IF(OR($F$4=Menus!$Q$4,$F$4=Menus!$Q$5),"1st Co-","")&amp;"Developer data."</f>
        <v>Rows for Developer data.</v>
      </c>
      <c r="N34" s="101"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IF($F$6=Menus!$B$3,IF(OR($F34=Menus!$H$3,$F34=Menus!$H$4),OK,IF($F34=Menus!$H$2,SelectaPrincipal,NOT_OK)),IF($F$6=Menus!$B$4,IF(OR($F34=Menus!$H$5,$F34=Menus!$H$6,$F34=Menus!$H$7,$F34=Menus!$H$8),OK,IF($F34=Menus!$H$2,SelectaPrincipal,NOT_OK)),IF($F$6=Menus!$B$2,DeveloperStructure,IF($F$6=Menus!$B$7,IF(OR($F34=Menus!$H$10,$F34=Menus!$H$11,$F34=Menus!$H$12),OK,IF($F34=Menus!$C$2,SelectaPrincipal,NOT_OK)),IF($F34=Menus!$H$2,SelectaPrincipal,IF(OR($F34=Menus!$H$9,$F34=Menus!$H$10,$F34=Menus!$H$11),OK,IF($F34=Menus!$H$2,SelectaPrincipal,NOT_OK)))))))&amp;IF(AND($J34&lt;&gt;Menus!$I$2,$J34&lt;&gt;Menus!$I$10,V34&lt;&gt;"PofD_NotOK",V34&lt;&gt;"Oof1st_NotOK"),Continue,IF(AND($F34&lt;&gt;Menus!$B$2,$J34=Menus!$I$10,V34&lt;&gt;"PofD_NotOK",V34&lt;&gt;"Oof1st_NotOK"),Final,""))))</f>
        <v>Please select the appropriate organizational structure for the Developer identified above.</v>
      </c>
      <c r="T34" s="117">
        <f t="shared" si="0"/>
        <v>0</v>
      </c>
      <c r="V34" s="117" t="str">
        <f>IF(OR($F34=Menus!$H$2,$F34=Menus!$H$3,$F34=Menus!$H$4,$F34=Menus!$H$5,$F34=Menus!$H$6,$F34=Menus!$H$7,$F34=Menus!$H$8,$F34=Menus!$H$9,$F34=Menus!$H$10,$F34=Menus!$H$11,$F34=Menus!$H$12,$F34=Menus!$H$13)=FALSE,"PofD_NotOK",IF(OR(AND($J34&lt;&gt;Menus!$I$2,$J34&lt;&gt;Menus!$I$3,$J34&lt;&gt;Menus!$I$4,$J34&lt;&gt;Menus!$I$5,$J34&lt;&gt;Menus!$I$6,$J34&lt;&gt;Menus!$I$7,$J34&lt;&gt;Menus!$I$8,$J34&lt;&gt;Menus!$I$9,$J34&lt;&gt;Menus!$I$10),AND(OR($F34=Menus!$H$10,$F34=Menus!$H$11,$F34=Menus!$H$12),AND($J34&lt;&gt;Menus!$I$2,$J34&lt;&gt;Menus!$I$10))),"Oof1st_NotOK",""))</f>
        <v/>
      </c>
    </row>
    <row r="35" spans="1:22" ht="20.100000000000001" hidden="1" customHeight="1" x14ac:dyDescent="0.25">
      <c r="L35" s="93"/>
      <c r="N35" s="33"/>
      <c r="T35" s="84"/>
    </row>
    <row r="36" spans="1:22" ht="12" customHeight="1" x14ac:dyDescent="0.25">
      <c r="L36" s="93"/>
      <c r="T36" s="90"/>
      <c r="V36" s="90"/>
    </row>
    <row r="37" spans="1:22" ht="30" customHeight="1" thickBot="1" x14ac:dyDescent="0.3">
      <c r="A37" s="12" t="str">
        <f>"Second Principal Disclosure Level:"</f>
        <v>Second Principal Disclosure Level:</v>
      </c>
      <c r="B37" s="13"/>
      <c r="C37" s="13"/>
      <c r="D37" s="13"/>
      <c r="E37" s="13"/>
      <c r="F37" s="233" t="str">
        <f>IF(F$9="&lt;Insert name of corresponding Developer entity here&gt;","",F$9)</f>
        <v/>
      </c>
      <c r="G37" s="233"/>
      <c r="H37" s="233"/>
      <c r="I37" s="233"/>
      <c r="J37" s="233"/>
      <c r="K37" s="13"/>
      <c r="L37" s="124" t="s">
        <v>210</v>
      </c>
    </row>
    <row r="38" spans="1:22" x14ac:dyDescent="0.25">
      <c r="B38" s="234" t="s">
        <v>193</v>
      </c>
      <c r="C38" s="234"/>
      <c r="D38" s="234"/>
      <c r="E38" s="234"/>
      <c r="F38" s="234"/>
      <c r="G38" s="234"/>
      <c r="H38" s="234"/>
      <c r="L38" s="94"/>
    </row>
    <row r="39" spans="1:22" ht="14.45" customHeight="1" x14ac:dyDescent="0.25">
      <c r="B39" s="232" t="s">
        <v>119</v>
      </c>
      <c r="C39" s="2"/>
      <c r="F39" s="235" t="s">
        <v>90</v>
      </c>
      <c r="H39" s="21"/>
      <c r="L39" s="93"/>
    </row>
    <row r="40" spans="1:22" ht="60" customHeight="1" x14ac:dyDescent="0.25">
      <c r="A40" s="2"/>
      <c r="B40" s="232"/>
      <c r="C40" s="2"/>
      <c r="D40" s="10" t="s">
        <v>85</v>
      </c>
      <c r="E40" s="10"/>
      <c r="F40" s="235"/>
      <c r="G40" s="6"/>
      <c r="H40" s="6" t="s">
        <v>20</v>
      </c>
      <c r="I40" s="6"/>
      <c r="J40" s="11" t="s">
        <v>21</v>
      </c>
      <c r="L40" s="93"/>
      <c r="N40" s="18" t="s">
        <v>153</v>
      </c>
      <c r="R40" s="89" t="s">
        <v>87</v>
      </c>
      <c r="T40" s="86" t="s">
        <v>195</v>
      </c>
    </row>
    <row r="41" spans="1:22" ht="5.0999999999999996" customHeight="1" x14ac:dyDescent="0.25">
      <c r="A41" s="2"/>
      <c r="D41" s="8"/>
      <c r="E41" s="8"/>
      <c r="F41" s="34"/>
      <c r="G41" s="28"/>
      <c r="H41" s="28"/>
      <c r="I41" s="28"/>
      <c r="L41" s="93"/>
      <c r="R41" s="84"/>
      <c r="T41" s="84"/>
    </row>
    <row r="42" spans="1:22" ht="20.100000000000001" customHeight="1" x14ac:dyDescent="0.25">
      <c r="B42" s="162" t="s">
        <v>12</v>
      </c>
      <c r="D42" s="22" t="str">
        <f>IF($B42=Menus!$N$2,"",IF(LEFT($B42,3)="N/A","N/A",TEXT(IF(RIGHT(LEFT($B42,2),1)=".",LEFT($B42,1),LEFT($B42,2)),"#")&amp;"."&amp;CHOOSE(IF($B42=Menus!$N$2,0,COUNTIF($B$42:$B42,$B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2" s="22"/>
      <c r="F42" s="30" t="s">
        <v>2</v>
      </c>
      <c r="G42" s="74"/>
      <c r="H42" s="9"/>
      <c r="I42" s="73"/>
      <c r="J42" s="9" t="s">
        <v>2</v>
      </c>
      <c r="L42" s="93" t="str">
        <f>"Rows for "&amp;IF(OR($F$4=Menus!$Q$4,$F$4=Menus!$Q$5),"1st Co-","")&amp;"Developer data."</f>
        <v>Rows for Developer data.</v>
      </c>
      <c r="N42" s="101" t="str">
        <f>IF(OR($F42=Menus!$J$2,$F42=Menus!$J$3,$F42=Menus!$J$4,$F42=Menus!$J$5,$F42=Menus!$J$6,$F42=Menus!$J$7,$F42=Menus!$J$8,$F42=Menus!$J$9,$F42=Menus!$J$10,$F42=Menus!$J$11,$F42=Menus!$J$12,$F42=Menus!$J$13,$F42=Menus!$J$14)=FALSE,Pof1st_NotOK,IF(OR(AND($J42&lt;&gt;Menus!$I$2,$J42&lt;&gt;Menus!$I$3,$J42&lt;&gt;Menus!$I$4,$J42&lt;&gt;Menus!$I$5,$J42&lt;&gt;Menus!$I$6,$J42&lt;&gt;Menus!$I$7,$J42&lt;&gt;Menus!$I$8,$J42&lt;&gt;Menus!$I$9,$J42&lt;&gt;Menus!$I$10),AND(OR($F42=Menus!$H$10,$F42=Menus!$H$11,$F42=Menus!$H$12),AND($J42&lt;&gt;Menus!$I$2,$J42&lt;&gt;Menus!$I$10))),Oof2nd_NotOK,IF(OR($B42=Menus!$N$2,ISERROR(VLOOKUP($R42,$D$15:$J$34,7)))=TRUE,Select1PrincipalNo,IF($F42=Menus!$J$2,SelectaPrincipal,IF(VLOOKUP($R42,$D$15:$J$34,7)=Menus!$I$3,IF(OR($F42=Menus!$J$3,$F42=Menus!$J$4),OK,NOT_OK),IF(VLOOKUP($R42,$D$15:$J$34,7)=Menus!$I$4,IF(OR($F42=Menus!$J$5,$F42=Menus!$J$6,$F42=Menus!$J$7,$F42=Menus!$J$8),OK,NOT_OK),IF(OR(VLOOKUP($R42,$D$15:$J$34,7)=Menus!$I$5,VLOOKUP($R42,$D$15:$J$34,7)=Menus!$I$6),IF(OR($F42=Menus!$J$9,$F42=Menus!$J$10,$F42=Menus!$J$11),OK,NOT_OK),IF(VLOOKUP($R42,$D$15:$J$34,7)=Menus!$I$7,IF(OR($F42=Menus!$J$10,$F42=Menus!$J$11,$F42=Menus!$J$12),OK,NOT_OK),IF(VLOOKUP($R42,$D$15:$J$34,7)=Menus!$I$8,IF(OR($F42=Menus!$J$11,$F42=Menus!$J$13,$F42=Menus!$J$14),OK,NOT_OK),IF(VLOOKUP($R42,$D$15:$J$34,7)=Menus!$I$9,IF($F42=Menus!$J$13,OK,NOT_OK),IF(VLOOKUP($R42,$D$15:$J$34,7)=Menus!$I$10,NOT_OK,"")))))))))&amp;IF($D42="","",IF(AND($J42&lt;&gt;Menus!$I$2,$J42&lt;&gt;Menus!$I$10),Last,IF(AND($F42&lt;&gt;Menus!$I$2,$J42=Menus!$I$10),Final,"")))))</f>
        <v>Please select a First Level Principal Entity #, as applicable.</v>
      </c>
      <c r="R42" s="117" t="str">
        <f t="shared" ref="R42:R51" si="1">IF(ISERR(_xlfn.NUMBERVALUE(IF(RIGHT(LEFT($B42,2),1)=".",LEFT($B42,1),LEFT($B42,2)))),"",_xlfn.NUMBERVALUE(IF(RIGHT(LEFT($B42,2),1)=".",LEFT($B42,1),LEFT($B42,2))))</f>
        <v/>
      </c>
      <c r="T42" s="117">
        <f t="shared" ref="T42:T73" si="2">IF(OR(N42=NOT_OK,N42=NOT_OK&amp;Last,N42=NOT_OK&amp;Final,N42=Pof1st_NotOK),1,IF(N42=Oof2nd_NotOK,2,IF(N42=OK&amp;Continue,3,IF(N42=OK&amp;Final,4,0))))</f>
        <v>0</v>
      </c>
    </row>
    <row r="43" spans="1:22" ht="20.100000000000001" customHeight="1" x14ac:dyDescent="0.25">
      <c r="B43" s="163" t="s">
        <v>12</v>
      </c>
      <c r="D43" s="22" t="str">
        <f>IF($B43=Menus!$N$2,"",IF(LEFT($B43,3)="N/A","N/A",TEXT(IF(RIGHT(LEFT($B43,2),1)=".",LEFT($B43,1),LEFT($B43,2)),"#")&amp;"."&amp;CHOOSE(IF($B43=Menus!$N$2,0,COUNTIF($B$42:$B43,$B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3" s="22"/>
      <c r="F43" s="30" t="s">
        <v>2</v>
      </c>
      <c r="G43" s="74"/>
      <c r="H43" s="9"/>
      <c r="I43" s="73"/>
      <c r="J43" s="9" t="s">
        <v>2</v>
      </c>
      <c r="L43" s="93" t="str">
        <f>"Rows for "&amp;IF(OR($F$4=Menus!$Q$4,$F$4=Menus!$Q$5),"1st Co-","")&amp;"Developer data."</f>
        <v>Rows for Developer data.</v>
      </c>
      <c r="N43" s="101" t="str">
        <f>IF(OR($F43=Menus!$J$2,$F43=Menus!$J$3,$F43=Menus!$J$4,$F43=Menus!$J$5,$F43=Menus!$J$6,$F43=Menus!$J$7,$F43=Menus!$J$8,$F43=Menus!$J$9,$F43=Menus!$J$10,$F43=Menus!$J$11,$F43=Menus!$J$12,$F43=Menus!$J$13,$F43=Menus!$J$14)=FALSE,Pof1st_NotOK,IF(OR(AND($J43&lt;&gt;Menus!$I$2,$J43&lt;&gt;Menus!$I$3,$J43&lt;&gt;Menus!$I$4,$J43&lt;&gt;Menus!$I$5,$J43&lt;&gt;Menus!$I$6,$J43&lt;&gt;Menus!$I$7,$J43&lt;&gt;Menus!$I$8,$J43&lt;&gt;Menus!$I$9,$J43&lt;&gt;Menus!$I$10),AND(OR($F43=Menus!$H$10,$F43=Menus!$H$11,$F43=Menus!$H$12),AND($J43&lt;&gt;Menus!$I$2,$J43&lt;&gt;Menus!$I$10))),Oof2nd_NotOK,IF(OR($B43=Menus!$N$2,ISERROR(VLOOKUP($R43,$D$15:$J$34,7)))=TRUE,Select1PrincipalNo,IF($F43=Menus!$J$2,SelectaPrincipal,IF(VLOOKUP($R43,$D$15:$J$34,7)=Menus!$I$3,IF(OR($F43=Menus!$J$3,$F43=Menus!$J$4),OK,NOT_OK),IF(VLOOKUP($R43,$D$15:$J$34,7)=Menus!$I$4,IF(OR($F43=Menus!$J$5,$F43=Menus!$J$6,$F43=Menus!$J$7,$F43=Menus!$J$8),OK,NOT_OK),IF(OR(VLOOKUP($R43,$D$15:$J$34,7)=Menus!$I$5,VLOOKUP($R43,$D$15:$J$34,7)=Menus!$I$6),IF(OR($F43=Menus!$J$9,$F43=Menus!$J$10,$F43=Menus!$J$11),OK,NOT_OK),IF(VLOOKUP($R43,$D$15:$J$34,7)=Menus!$I$7,IF(OR($F43=Menus!$J$10,$F43=Menus!$J$11,$F43=Menus!$J$12),OK,NOT_OK),IF(VLOOKUP($R43,$D$15:$J$34,7)=Menus!$I$8,IF(OR($F43=Menus!$J$11,$F43=Menus!$J$13,$F43=Menus!$J$14),OK,NOT_OK),IF(VLOOKUP($R43,$D$15:$J$34,7)=Menus!$I$9,IF($F43=Menus!$J$13,OK,NOT_OK),IF(VLOOKUP($R43,$D$15:$J$34,7)=Menus!$I$10,NOT_OK,"")))))))))&amp;IF($D43="","",IF(AND($J43&lt;&gt;Menus!$I$2,$J43&lt;&gt;Menus!$I$10),Last,IF(AND($F43&lt;&gt;Menus!$I$2,$J43=Menus!$I$10),Final,"")))))</f>
        <v>Please select a First Level Principal Entity #, as applicable.</v>
      </c>
      <c r="R43" s="117" t="str">
        <f t="shared" si="1"/>
        <v/>
      </c>
      <c r="T43" s="117">
        <f t="shared" si="2"/>
        <v>0</v>
      </c>
    </row>
    <row r="44" spans="1:22" ht="20.100000000000001" customHeight="1" x14ac:dyDescent="0.25">
      <c r="B44" s="163" t="s">
        <v>12</v>
      </c>
      <c r="D44" s="22" t="str">
        <f>IF($B44=Menus!$N$2,"",IF(LEFT($B44,3)="N/A","N/A",TEXT(IF(RIGHT(LEFT($B44,2),1)=".",LEFT($B44,1),LEFT($B44,2)),"#")&amp;"."&amp;CHOOSE(IF($B44=Menus!$N$2,0,COUNTIF($B$42:$B44,$B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4" s="22"/>
      <c r="F44" s="30" t="s">
        <v>2</v>
      </c>
      <c r="G44" s="74"/>
      <c r="H44" s="9"/>
      <c r="I44" s="73"/>
      <c r="J44" s="9" t="s">
        <v>2</v>
      </c>
      <c r="L44" s="93" t="str">
        <f>"Rows for "&amp;IF(OR($F$4=Menus!$Q$4,$F$4=Menus!$Q$5),"1st Co-","")&amp;"Developer data."</f>
        <v>Rows for Developer data.</v>
      </c>
      <c r="N44" s="101" t="str">
        <f>IF(OR($F44=Menus!$J$2,$F44=Menus!$J$3,$F44=Menus!$J$4,$F44=Menus!$J$5,$F44=Menus!$J$6,$F44=Menus!$J$7,$F44=Menus!$J$8,$F44=Menus!$J$9,$F44=Menus!$J$10,$F44=Menus!$J$11,$F44=Menus!$J$12,$F44=Menus!$J$13,$F44=Menus!$J$14)=FALSE,Pof1st_NotOK,IF(OR(AND($J44&lt;&gt;Menus!$I$2,$J44&lt;&gt;Menus!$I$3,$J44&lt;&gt;Menus!$I$4,$J44&lt;&gt;Menus!$I$5,$J44&lt;&gt;Menus!$I$6,$J44&lt;&gt;Menus!$I$7,$J44&lt;&gt;Menus!$I$8,$J44&lt;&gt;Menus!$I$9,$J44&lt;&gt;Menus!$I$10),AND(OR($F44=Menus!$H$10,$F44=Menus!$H$11,$F44=Menus!$H$12),AND($J44&lt;&gt;Menus!$I$2,$J44&lt;&gt;Menus!$I$10))),Oof2nd_NotOK,IF(OR($B44=Menus!$N$2,ISERROR(VLOOKUP($R44,$D$15:$J$34,7)))=TRUE,Select1PrincipalNo,IF($F44=Menus!$J$2,SelectaPrincipal,IF(VLOOKUP($R44,$D$15:$J$34,7)=Menus!$I$3,IF(OR($F44=Menus!$J$3,$F44=Menus!$J$4),OK,NOT_OK),IF(VLOOKUP($R44,$D$15:$J$34,7)=Menus!$I$4,IF(OR($F44=Menus!$J$5,$F44=Menus!$J$6,$F44=Menus!$J$7,$F44=Menus!$J$8),OK,NOT_OK),IF(OR(VLOOKUP($R44,$D$15:$J$34,7)=Menus!$I$5,VLOOKUP($R44,$D$15:$J$34,7)=Menus!$I$6),IF(OR($F44=Menus!$J$9,$F44=Menus!$J$10,$F44=Menus!$J$11),OK,NOT_OK),IF(VLOOKUP($R44,$D$15:$J$34,7)=Menus!$I$7,IF(OR($F44=Menus!$J$10,$F44=Menus!$J$11,$F44=Menus!$J$12),OK,NOT_OK),IF(VLOOKUP($R44,$D$15:$J$34,7)=Menus!$I$8,IF(OR($F44=Menus!$J$11,$F44=Menus!$J$13,$F44=Menus!$J$14),OK,NOT_OK),IF(VLOOKUP($R44,$D$15:$J$34,7)=Menus!$I$9,IF($F44=Menus!$J$13,OK,NOT_OK),IF(VLOOKUP($R44,$D$15:$J$34,7)=Menus!$I$10,NOT_OK,"")))))))))&amp;IF($D44="","",IF(AND($J44&lt;&gt;Menus!$I$2,$J44&lt;&gt;Menus!$I$10),Last,IF(AND($F44&lt;&gt;Menus!$I$2,$J44=Menus!$I$10),Final,"")))))</f>
        <v>Please select a First Level Principal Entity #, as applicable.</v>
      </c>
      <c r="R44" s="117" t="str">
        <f t="shared" si="1"/>
        <v/>
      </c>
      <c r="T44" s="117">
        <f t="shared" si="2"/>
        <v>0</v>
      </c>
    </row>
    <row r="45" spans="1:22" ht="20.100000000000001" customHeight="1" x14ac:dyDescent="0.25">
      <c r="B45" s="163" t="s">
        <v>12</v>
      </c>
      <c r="D45" s="22" t="str">
        <f>IF($B45=Menus!$N$2,"",IF(LEFT($B45,3)="N/A","N/A",TEXT(IF(RIGHT(LEFT($B45,2),1)=".",LEFT($B45,1),LEFT($B45,2)),"#")&amp;"."&amp;CHOOSE(IF($B45=Menus!$N$2,0,COUNTIF($B$42:$B45,$B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5" s="22"/>
      <c r="F45" s="30" t="s">
        <v>2</v>
      </c>
      <c r="G45" s="74"/>
      <c r="H45" s="9"/>
      <c r="I45" s="73"/>
      <c r="J45" s="9" t="s">
        <v>2</v>
      </c>
      <c r="L45" s="93" t="str">
        <f>"Rows for "&amp;IF(OR($F$4=Menus!$Q$4,$F$4=Menus!$Q$5),"1st Co-","")&amp;"Developer data."</f>
        <v>Rows for Developer data.</v>
      </c>
      <c r="N45" s="101" t="str">
        <f>IF(OR($F45=Menus!$J$2,$F45=Menus!$J$3,$F45=Menus!$J$4,$F45=Menus!$J$5,$F45=Menus!$J$6,$F45=Menus!$J$7,$F45=Menus!$J$8,$F45=Menus!$J$9,$F45=Menus!$J$10,$F45=Menus!$J$11,$F45=Menus!$J$12,$F45=Menus!$J$13,$F45=Menus!$J$14)=FALSE,Pof1st_NotOK,IF(OR(AND($J45&lt;&gt;Menus!$I$2,$J45&lt;&gt;Menus!$I$3,$J45&lt;&gt;Menus!$I$4,$J45&lt;&gt;Menus!$I$5,$J45&lt;&gt;Menus!$I$6,$J45&lt;&gt;Menus!$I$7,$J45&lt;&gt;Menus!$I$8,$J45&lt;&gt;Menus!$I$9,$J45&lt;&gt;Menus!$I$10),AND(OR($F45=Menus!$H$10,$F45=Menus!$H$11,$F45=Menus!$H$12),AND($J45&lt;&gt;Menus!$I$2,$J45&lt;&gt;Menus!$I$10))),Oof2nd_NotOK,IF(OR($B45=Menus!$N$2,ISERROR(VLOOKUP($R45,$D$15:$J$34,7)))=TRUE,Select1PrincipalNo,IF($F45=Menus!$J$2,SelectaPrincipal,IF(VLOOKUP($R45,$D$15:$J$34,7)=Menus!$I$3,IF(OR($F45=Menus!$J$3,$F45=Menus!$J$4),OK,NOT_OK),IF(VLOOKUP($R45,$D$15:$J$34,7)=Menus!$I$4,IF(OR($F45=Menus!$J$5,$F45=Menus!$J$6,$F45=Menus!$J$7,$F45=Menus!$J$8),OK,NOT_OK),IF(OR(VLOOKUP($R45,$D$15:$J$34,7)=Menus!$I$5,VLOOKUP($R45,$D$15:$J$34,7)=Menus!$I$6),IF(OR($F45=Menus!$J$9,$F45=Menus!$J$10,$F45=Menus!$J$11),OK,NOT_OK),IF(VLOOKUP($R45,$D$15:$J$34,7)=Menus!$I$7,IF(OR($F45=Menus!$J$10,$F45=Menus!$J$11,$F45=Menus!$J$12),OK,NOT_OK),IF(VLOOKUP($R45,$D$15:$J$34,7)=Menus!$I$8,IF(OR($F45=Menus!$J$11,$F45=Menus!$J$13,$F45=Menus!$J$14),OK,NOT_OK),IF(VLOOKUP($R45,$D$15:$J$34,7)=Menus!$I$9,IF($F45=Menus!$J$13,OK,NOT_OK),IF(VLOOKUP($R45,$D$15:$J$34,7)=Menus!$I$10,NOT_OK,"")))))))))&amp;IF($D45="","",IF(AND($J45&lt;&gt;Menus!$I$2,$J45&lt;&gt;Menus!$I$10),Last,IF(AND($F45&lt;&gt;Menus!$I$2,$J45=Menus!$I$10),Final,"")))))</f>
        <v>Please select a First Level Principal Entity #, as applicable.</v>
      </c>
      <c r="R45" s="117" t="str">
        <f t="shared" si="1"/>
        <v/>
      </c>
      <c r="T45" s="117">
        <f t="shared" si="2"/>
        <v>0</v>
      </c>
    </row>
    <row r="46" spans="1:22" ht="20.100000000000001" customHeight="1" x14ac:dyDescent="0.25">
      <c r="B46" s="163" t="s">
        <v>12</v>
      </c>
      <c r="D46" s="22" t="str">
        <f>IF($B46=Menus!$N$2,"",IF(LEFT($B46,3)="N/A","N/A",TEXT(IF(RIGHT(LEFT($B46,2),1)=".",LEFT($B46,1),LEFT($B46,2)),"#")&amp;"."&amp;CHOOSE(IF($B46=Menus!$N$2,0,COUNTIF($B$42:$B46,$B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6" s="22"/>
      <c r="F46" s="30" t="s">
        <v>2</v>
      </c>
      <c r="G46" s="74"/>
      <c r="H46" s="9"/>
      <c r="I46" s="73"/>
      <c r="J46" s="9" t="s">
        <v>2</v>
      </c>
      <c r="L46" s="93" t="str">
        <f>"Rows for "&amp;IF(OR($F$4=Menus!$Q$4,$F$4=Menus!$Q$5),"1st Co-","")&amp;"Developer data."</f>
        <v>Rows for Developer data.</v>
      </c>
      <c r="N46" s="101" t="str">
        <f>IF(OR($F46=Menus!$J$2,$F46=Menus!$J$3,$F46=Menus!$J$4,$F46=Menus!$J$5,$F46=Menus!$J$6,$F46=Menus!$J$7,$F46=Menus!$J$8,$F46=Menus!$J$9,$F46=Menus!$J$10,$F46=Menus!$J$11,$F46=Menus!$J$12,$F46=Menus!$J$13,$F46=Menus!$J$14)=FALSE,Pof1st_NotOK,IF(OR(AND($J46&lt;&gt;Menus!$I$2,$J46&lt;&gt;Menus!$I$3,$J46&lt;&gt;Menus!$I$4,$J46&lt;&gt;Menus!$I$5,$J46&lt;&gt;Menus!$I$6,$J46&lt;&gt;Menus!$I$7,$J46&lt;&gt;Menus!$I$8,$J46&lt;&gt;Menus!$I$9,$J46&lt;&gt;Menus!$I$10),AND(OR($F46=Menus!$H$10,$F46=Menus!$H$11,$F46=Menus!$H$12),AND($J46&lt;&gt;Menus!$I$2,$J46&lt;&gt;Menus!$I$10))),Oof2nd_NotOK,IF(OR($B46=Menus!$N$2,ISERROR(VLOOKUP($R46,$D$15:$J$34,7)))=TRUE,Select1PrincipalNo,IF($F46=Menus!$J$2,SelectaPrincipal,IF(VLOOKUP($R46,$D$15:$J$34,7)=Menus!$I$3,IF(OR($F46=Menus!$J$3,$F46=Menus!$J$4),OK,NOT_OK),IF(VLOOKUP($R46,$D$15:$J$34,7)=Menus!$I$4,IF(OR($F46=Menus!$J$5,$F46=Menus!$J$6,$F46=Menus!$J$7,$F46=Menus!$J$8),OK,NOT_OK),IF(OR(VLOOKUP($R46,$D$15:$J$34,7)=Menus!$I$5,VLOOKUP($R46,$D$15:$J$34,7)=Menus!$I$6),IF(OR($F46=Menus!$J$9,$F46=Menus!$J$10,$F46=Menus!$J$11),OK,NOT_OK),IF(VLOOKUP($R46,$D$15:$J$34,7)=Menus!$I$7,IF(OR($F46=Menus!$J$10,$F46=Menus!$J$11,$F46=Menus!$J$12),OK,NOT_OK),IF(VLOOKUP($R46,$D$15:$J$34,7)=Menus!$I$8,IF(OR($F46=Menus!$J$11,$F46=Menus!$J$13,$F46=Menus!$J$14),OK,NOT_OK),IF(VLOOKUP($R46,$D$15:$J$34,7)=Menus!$I$9,IF($F46=Menus!$J$13,OK,NOT_OK),IF(VLOOKUP($R46,$D$15:$J$34,7)=Menus!$I$10,NOT_OK,"")))))))))&amp;IF($D46="","",IF(AND($J46&lt;&gt;Menus!$I$2,$J46&lt;&gt;Menus!$I$10),Last,IF(AND($F46&lt;&gt;Menus!$I$2,$J46=Menus!$I$10),Final,"")))))</f>
        <v>Please select a First Level Principal Entity #, as applicable.</v>
      </c>
      <c r="R46" s="117" t="str">
        <f t="shared" si="1"/>
        <v/>
      </c>
      <c r="T46" s="117">
        <f t="shared" si="2"/>
        <v>0</v>
      </c>
    </row>
    <row r="47" spans="1:22" ht="20.100000000000001" customHeight="1" x14ac:dyDescent="0.25">
      <c r="B47" s="163" t="s">
        <v>12</v>
      </c>
      <c r="D47" s="22" t="str">
        <f>IF($B47=Menus!$N$2,"",IF(LEFT($B47,3)="N/A","N/A",TEXT(IF(RIGHT(LEFT($B47,2),1)=".",LEFT($B47,1),LEFT($B47,2)),"#")&amp;"."&amp;CHOOSE(IF($B47=Menus!$N$2,0,COUNTIF($B$42:$B47,$B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7" s="22"/>
      <c r="F47" s="30" t="s">
        <v>2</v>
      </c>
      <c r="G47" s="74"/>
      <c r="H47" s="9"/>
      <c r="I47" s="73"/>
      <c r="J47" s="9" t="s">
        <v>2</v>
      </c>
      <c r="L47" s="93" t="str">
        <f>"Rows for "&amp;IF(OR($F$4=Menus!$Q$4,$F$4=Menus!$Q$5),"1st Co-","")&amp;"Developer data."</f>
        <v>Rows for Developer data.</v>
      </c>
      <c r="N47" s="101" t="str">
        <f>IF(OR($F47=Menus!$J$2,$F47=Menus!$J$3,$F47=Menus!$J$4,$F47=Menus!$J$5,$F47=Menus!$J$6,$F47=Menus!$J$7,$F47=Menus!$J$8,$F47=Menus!$J$9,$F47=Menus!$J$10,$F47=Menus!$J$11,$F47=Menus!$J$12,$F47=Menus!$J$13,$F47=Menus!$J$14)=FALSE,Pof1st_NotOK,IF(OR(AND($J47&lt;&gt;Menus!$I$2,$J47&lt;&gt;Menus!$I$3,$J47&lt;&gt;Menus!$I$4,$J47&lt;&gt;Menus!$I$5,$J47&lt;&gt;Menus!$I$6,$J47&lt;&gt;Menus!$I$7,$J47&lt;&gt;Menus!$I$8,$J47&lt;&gt;Menus!$I$9,$J47&lt;&gt;Menus!$I$10),AND(OR($F47=Menus!$H$10,$F47=Menus!$H$11,$F47=Menus!$H$12),AND($J47&lt;&gt;Menus!$I$2,$J47&lt;&gt;Menus!$I$10))),Oof2nd_NotOK,IF(OR($B47=Menus!$N$2,ISERROR(VLOOKUP($R47,$D$15:$J$34,7)))=TRUE,Select1PrincipalNo,IF($F47=Menus!$J$2,SelectaPrincipal,IF(VLOOKUP($R47,$D$15:$J$34,7)=Menus!$I$3,IF(OR($F47=Menus!$J$3,$F47=Menus!$J$4),OK,NOT_OK),IF(VLOOKUP($R47,$D$15:$J$34,7)=Menus!$I$4,IF(OR($F47=Menus!$J$5,$F47=Menus!$J$6,$F47=Menus!$J$7,$F47=Menus!$J$8),OK,NOT_OK),IF(OR(VLOOKUP($R47,$D$15:$J$34,7)=Menus!$I$5,VLOOKUP($R47,$D$15:$J$34,7)=Menus!$I$6),IF(OR($F47=Menus!$J$9,$F47=Menus!$J$10,$F47=Menus!$J$11),OK,NOT_OK),IF(VLOOKUP($R47,$D$15:$J$34,7)=Menus!$I$7,IF(OR($F47=Menus!$J$10,$F47=Menus!$J$11,$F47=Menus!$J$12),OK,NOT_OK),IF(VLOOKUP($R47,$D$15:$J$34,7)=Menus!$I$8,IF(OR($F47=Menus!$J$11,$F47=Menus!$J$13,$F47=Menus!$J$14),OK,NOT_OK),IF(VLOOKUP($R47,$D$15:$J$34,7)=Menus!$I$9,IF($F47=Menus!$J$13,OK,NOT_OK),IF(VLOOKUP($R47,$D$15:$J$34,7)=Menus!$I$10,NOT_OK,"")))))))))&amp;IF($D47="","",IF(AND($J47&lt;&gt;Menus!$I$2,$J47&lt;&gt;Menus!$I$10),Last,IF(AND($F47&lt;&gt;Menus!$I$2,$J47=Menus!$I$10),Final,"")))))</f>
        <v>Please select a First Level Principal Entity #, as applicable.</v>
      </c>
      <c r="R47" s="117" t="str">
        <f t="shared" si="1"/>
        <v/>
      </c>
      <c r="T47" s="117">
        <f t="shared" si="2"/>
        <v>0</v>
      </c>
    </row>
    <row r="48" spans="1:22" ht="20.100000000000001" customHeight="1" x14ac:dyDescent="0.25">
      <c r="B48" s="163" t="s">
        <v>12</v>
      </c>
      <c r="D48" s="22" t="str">
        <f>IF($B48=Menus!$N$2,"",IF(LEFT($B48,3)="N/A","N/A",TEXT(IF(RIGHT(LEFT($B48,2),1)=".",LEFT($B48,1),LEFT($B48,2)),"#")&amp;"."&amp;CHOOSE(IF($B48=Menus!$N$2,0,COUNTIF($B$42:$B48,$B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8" s="22"/>
      <c r="F48" s="30" t="s">
        <v>2</v>
      </c>
      <c r="G48" s="74"/>
      <c r="H48" s="9"/>
      <c r="I48" s="73"/>
      <c r="J48" s="9" t="s">
        <v>2</v>
      </c>
      <c r="L48" s="93" t="str">
        <f>"Rows for "&amp;IF(OR($F$4=Menus!$Q$4,$F$4=Menus!$Q$5),"1st Co-","")&amp;"Developer data."</f>
        <v>Rows for Developer data.</v>
      </c>
      <c r="N48" s="101" t="str">
        <f>IF(OR($F48=Menus!$J$2,$F48=Menus!$J$3,$F48=Menus!$J$4,$F48=Menus!$J$5,$F48=Menus!$J$6,$F48=Menus!$J$7,$F48=Menus!$J$8,$F48=Menus!$J$9,$F48=Menus!$J$10,$F48=Menus!$J$11,$F48=Menus!$J$12,$F48=Menus!$J$13,$F48=Menus!$J$14)=FALSE,Pof1st_NotOK,IF(OR(AND($J48&lt;&gt;Menus!$I$2,$J48&lt;&gt;Menus!$I$3,$J48&lt;&gt;Menus!$I$4,$J48&lt;&gt;Menus!$I$5,$J48&lt;&gt;Menus!$I$6,$J48&lt;&gt;Menus!$I$7,$J48&lt;&gt;Menus!$I$8,$J48&lt;&gt;Menus!$I$9,$J48&lt;&gt;Menus!$I$10),AND(OR($F48=Menus!$H$10,$F48=Menus!$H$11,$F48=Menus!$H$12),AND($J48&lt;&gt;Menus!$I$2,$J48&lt;&gt;Menus!$I$10))),Oof2nd_NotOK,IF(OR($B48=Menus!$N$2,ISERROR(VLOOKUP($R48,$D$15:$J$34,7)))=TRUE,Select1PrincipalNo,IF($F48=Menus!$J$2,SelectaPrincipal,IF(VLOOKUP($R48,$D$15:$J$34,7)=Menus!$I$3,IF(OR($F48=Menus!$J$3,$F48=Menus!$J$4),OK,NOT_OK),IF(VLOOKUP($R48,$D$15:$J$34,7)=Menus!$I$4,IF(OR($F48=Menus!$J$5,$F48=Menus!$J$6,$F48=Menus!$J$7,$F48=Menus!$J$8),OK,NOT_OK),IF(OR(VLOOKUP($R48,$D$15:$J$34,7)=Menus!$I$5,VLOOKUP($R48,$D$15:$J$34,7)=Menus!$I$6),IF(OR($F48=Menus!$J$9,$F48=Menus!$J$10,$F48=Menus!$J$11),OK,NOT_OK),IF(VLOOKUP($R48,$D$15:$J$34,7)=Menus!$I$7,IF(OR($F48=Menus!$J$10,$F48=Menus!$J$11,$F48=Menus!$J$12),OK,NOT_OK),IF(VLOOKUP($R48,$D$15:$J$34,7)=Menus!$I$8,IF(OR($F48=Menus!$J$11,$F48=Menus!$J$13,$F48=Menus!$J$14),OK,NOT_OK),IF(VLOOKUP($R48,$D$15:$J$34,7)=Menus!$I$9,IF($F48=Menus!$J$13,OK,NOT_OK),IF(VLOOKUP($R48,$D$15:$J$34,7)=Menus!$I$10,NOT_OK,"")))))))))&amp;IF($D48="","",IF(AND($J48&lt;&gt;Menus!$I$2,$J48&lt;&gt;Menus!$I$10),Last,IF(AND($F48&lt;&gt;Menus!$I$2,$J48=Menus!$I$10),Final,"")))))</f>
        <v>Please select a First Level Principal Entity #, as applicable.</v>
      </c>
      <c r="R48" s="117" t="str">
        <f t="shared" si="1"/>
        <v/>
      </c>
      <c r="S48" s="16" t="str">
        <f>CHOOSE(IF($R48="",0,COUNTIF($R$42:$R48,$R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8" s="117">
        <f t="shared" si="2"/>
        <v>0</v>
      </c>
    </row>
    <row r="49" spans="2:20" ht="20.100000000000001" customHeight="1" x14ac:dyDescent="0.25">
      <c r="B49" s="163" t="s">
        <v>12</v>
      </c>
      <c r="D49" s="22" t="str">
        <f>IF($B49=Menus!$N$2,"",IF(LEFT($B49,3)="N/A","N/A",TEXT(IF(RIGHT(LEFT($B49,2),1)=".",LEFT($B49,1),LEFT($B49,2)),"#")&amp;"."&amp;CHOOSE(IF($B49=Menus!$N$2,0,COUNTIF($B$42:$B49,$B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49" s="22"/>
      <c r="F49" s="30" t="s">
        <v>2</v>
      </c>
      <c r="G49" s="74"/>
      <c r="H49" s="9"/>
      <c r="I49" s="73"/>
      <c r="J49" s="9" t="s">
        <v>2</v>
      </c>
      <c r="L49" s="93" t="str">
        <f>"Rows for "&amp;IF(OR($F$4=Menus!$Q$4,$F$4=Menus!$Q$5),"1st Co-","")&amp;"Developer data."</f>
        <v>Rows for Developer data.</v>
      </c>
      <c r="N49" s="101" t="str">
        <f>IF(OR($F49=Menus!$J$2,$F49=Menus!$J$3,$F49=Menus!$J$4,$F49=Menus!$J$5,$F49=Menus!$J$6,$F49=Menus!$J$7,$F49=Menus!$J$8,$F49=Menus!$J$9,$F49=Menus!$J$10,$F49=Menus!$J$11,$F49=Menus!$J$12,$F49=Menus!$J$13,$F49=Menus!$J$14)=FALSE,Pof1st_NotOK,IF(OR(AND($J49&lt;&gt;Menus!$I$2,$J49&lt;&gt;Menus!$I$3,$J49&lt;&gt;Menus!$I$4,$J49&lt;&gt;Menus!$I$5,$J49&lt;&gt;Menus!$I$6,$J49&lt;&gt;Menus!$I$7,$J49&lt;&gt;Menus!$I$8,$J49&lt;&gt;Menus!$I$9,$J49&lt;&gt;Menus!$I$10),AND(OR($F49=Menus!$H$10,$F49=Menus!$H$11,$F49=Menus!$H$12),AND($J49&lt;&gt;Menus!$I$2,$J49&lt;&gt;Menus!$I$10))),Oof2nd_NotOK,IF(OR($B49=Menus!$N$2,ISERROR(VLOOKUP($R49,$D$15:$J$34,7)))=TRUE,Select1PrincipalNo,IF($F49=Menus!$J$2,SelectaPrincipal,IF(VLOOKUP($R49,$D$15:$J$34,7)=Menus!$I$3,IF(OR($F49=Menus!$J$3,$F49=Menus!$J$4),OK,NOT_OK),IF(VLOOKUP($R49,$D$15:$J$34,7)=Menus!$I$4,IF(OR($F49=Menus!$J$5,$F49=Menus!$J$6,$F49=Menus!$J$7,$F49=Menus!$J$8),OK,NOT_OK),IF(OR(VLOOKUP($R49,$D$15:$J$34,7)=Menus!$I$5,VLOOKUP($R49,$D$15:$J$34,7)=Menus!$I$6),IF(OR($F49=Menus!$J$9,$F49=Menus!$J$10,$F49=Menus!$J$11),OK,NOT_OK),IF(VLOOKUP($R49,$D$15:$J$34,7)=Menus!$I$7,IF(OR($F49=Menus!$J$10,$F49=Menus!$J$11,$F49=Menus!$J$12),OK,NOT_OK),IF(VLOOKUP($R49,$D$15:$J$34,7)=Menus!$I$8,IF(OR($F49=Menus!$J$11,$F49=Menus!$J$13,$F49=Menus!$J$14),OK,NOT_OK),IF(VLOOKUP($R49,$D$15:$J$34,7)=Menus!$I$9,IF($F49=Menus!$J$13,OK,NOT_OK),IF(VLOOKUP($R49,$D$15:$J$34,7)=Menus!$I$10,NOT_OK,"")))))))))&amp;IF($D49="","",IF(AND($J49&lt;&gt;Menus!$I$2,$J49&lt;&gt;Menus!$I$10),Last,IF(AND($F49&lt;&gt;Menus!$I$2,$J49=Menus!$I$10),Final,"")))))</f>
        <v>Please select a First Level Principal Entity #, as applicable.</v>
      </c>
      <c r="R49" s="117" t="str">
        <f t="shared" si="1"/>
        <v/>
      </c>
      <c r="S49" s="16" t="str">
        <f>CHOOSE(IF($R49="",0,COUNTIF($R$42:$R49,$R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f>
        <v/>
      </c>
      <c r="T49" s="117">
        <f t="shared" si="2"/>
        <v>0</v>
      </c>
    </row>
    <row r="50" spans="2:20" ht="20.100000000000001" customHeight="1" x14ac:dyDescent="0.25">
      <c r="B50" s="130" t="s">
        <v>12</v>
      </c>
      <c r="D50" s="22" t="str">
        <f>IF($B50=Menus!$N$2,"",IF(LEFT($B50,3)="N/A","N/A",TEXT(IF(RIGHT(LEFT($B50,2),1)=".",LEFT($B50,1),LEFT($B50,2)),"#")&amp;"."&amp;CHOOSE(IF($B50=Menus!$N$2,0,COUNTIF($B$42:$B50,$B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0" s="22"/>
      <c r="F50" s="30" t="s">
        <v>2</v>
      </c>
      <c r="G50" s="74"/>
      <c r="H50" s="9"/>
      <c r="I50" s="73"/>
      <c r="J50" s="9" t="s">
        <v>2</v>
      </c>
      <c r="L50" s="93" t="str">
        <f>"Rows for "&amp;IF(OR($F$4=Menus!$Q$4,$F$4=Menus!$Q$5),"1st Co-","")&amp;"Developer data."</f>
        <v>Rows for Developer data.</v>
      </c>
      <c r="N50" s="101" t="str">
        <f>IF(OR($F50=Menus!$J$2,$F50=Menus!$J$3,$F50=Menus!$J$4,$F50=Menus!$J$5,$F50=Menus!$J$6,$F50=Menus!$J$7,$F50=Menus!$J$8,$F50=Menus!$J$9,$F50=Menus!$J$10,$F50=Menus!$J$11,$F50=Menus!$J$12,$F50=Menus!$J$13,$F50=Menus!$J$14)=FALSE,Pof1st_NotOK,IF(OR(AND($J50&lt;&gt;Menus!$I$2,$J50&lt;&gt;Menus!$I$3,$J50&lt;&gt;Menus!$I$4,$J50&lt;&gt;Menus!$I$5,$J50&lt;&gt;Menus!$I$6,$J50&lt;&gt;Menus!$I$7,$J50&lt;&gt;Menus!$I$8,$J50&lt;&gt;Menus!$I$9,$J50&lt;&gt;Menus!$I$10),AND(OR($F50=Menus!$H$10,$F50=Menus!$H$11,$F50=Menus!$H$12),AND($J50&lt;&gt;Menus!$I$2,$J50&lt;&gt;Menus!$I$10))),Oof2nd_NotOK,IF(OR($B50=Menus!$N$2,ISERROR(VLOOKUP($R50,$D$15:$J$34,7)))=TRUE,Select1PrincipalNo,IF($F50=Menus!$J$2,SelectaPrincipal,IF(VLOOKUP($R50,$D$15:$J$34,7)=Menus!$I$3,IF(OR($F50=Menus!$J$3,$F50=Menus!$J$4),OK,NOT_OK),IF(VLOOKUP($R50,$D$15:$J$34,7)=Menus!$I$4,IF(OR($F50=Menus!$J$5,$F50=Menus!$J$6,$F50=Menus!$J$7,$F50=Menus!$J$8),OK,NOT_OK),IF(OR(VLOOKUP($R50,$D$15:$J$34,7)=Menus!$I$5,VLOOKUP($R50,$D$15:$J$34,7)=Menus!$I$6),IF(OR($F50=Menus!$J$9,$F50=Menus!$J$10,$F50=Menus!$J$11),OK,NOT_OK),IF(VLOOKUP($R50,$D$15:$J$34,7)=Menus!$I$7,IF(OR($F50=Menus!$J$10,$F50=Menus!$J$11,$F50=Menus!$J$12),OK,NOT_OK),IF(VLOOKUP($R50,$D$15:$J$34,7)=Menus!$I$8,IF(OR($F50=Menus!$J$11,$F50=Menus!$J$13,$F50=Menus!$J$14),OK,NOT_OK),IF(VLOOKUP($R50,$D$15:$J$34,7)=Menus!$I$9,IF($F50=Menus!$J$13,OK,NOT_OK),IF(VLOOKUP($R50,$D$15:$J$34,7)=Menus!$I$10,NOT_OK,"")))))))))&amp;IF($D50="","",IF(AND($J50&lt;&gt;Menus!$I$2,$J50&lt;&gt;Menus!$I$10),Last,IF(AND($F50&lt;&gt;Menus!$I$2,$J50=Menus!$I$10),Final,"")))))</f>
        <v>Please select a First Level Principal Entity #, as applicable.</v>
      </c>
      <c r="R50" s="117" t="str">
        <f t="shared" si="1"/>
        <v/>
      </c>
      <c r="T50" s="117">
        <f t="shared" si="2"/>
        <v>0</v>
      </c>
    </row>
    <row r="51" spans="2:20" ht="20.100000000000001" customHeight="1" x14ac:dyDescent="0.25">
      <c r="B51" s="130" t="s">
        <v>12</v>
      </c>
      <c r="D51" s="22" t="str">
        <f>IF($B51=Menus!$N$2,"",IF(LEFT($B51,3)="N/A","N/A",TEXT(IF(RIGHT(LEFT($B51,2),1)=".",LEFT($B51,1),LEFT($B51,2)),"#")&amp;"."&amp;CHOOSE(IF($B51=Menus!$N$2,0,COUNTIF($B$42:$B51,$B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1" s="22"/>
      <c r="F51" s="30" t="s">
        <v>2</v>
      </c>
      <c r="G51" s="74"/>
      <c r="H51" s="9"/>
      <c r="I51" s="73"/>
      <c r="J51" s="9" t="s">
        <v>2</v>
      </c>
      <c r="L51" s="93" t="str">
        <f>"Rows for "&amp;IF(OR($F$4=Menus!$Q$4,$F$4=Menus!$Q$5),"1st Co-","")&amp;"Developer data."</f>
        <v>Rows for Developer data.</v>
      </c>
      <c r="N51" s="101" t="str">
        <f>IF(OR($F51=Menus!$J$2,$F51=Menus!$J$3,$F51=Menus!$J$4,$F51=Menus!$J$5,$F51=Menus!$J$6,$F51=Menus!$J$7,$F51=Menus!$J$8,$F51=Menus!$J$9,$F51=Menus!$J$10,$F51=Menus!$J$11,$F51=Menus!$J$12,$F51=Menus!$J$13,$F51=Menus!$J$14)=FALSE,Pof1st_NotOK,IF(OR(AND($J51&lt;&gt;Menus!$I$2,$J51&lt;&gt;Menus!$I$3,$J51&lt;&gt;Menus!$I$4,$J51&lt;&gt;Menus!$I$5,$J51&lt;&gt;Menus!$I$6,$J51&lt;&gt;Menus!$I$7,$J51&lt;&gt;Menus!$I$8,$J51&lt;&gt;Menus!$I$9,$J51&lt;&gt;Menus!$I$10),AND(OR($F51=Menus!$H$10,$F51=Menus!$H$11,$F51=Menus!$H$12),AND($J51&lt;&gt;Menus!$I$2,$J51&lt;&gt;Menus!$I$10))),Oof2nd_NotOK,IF(OR($B51=Menus!$N$2,ISERROR(VLOOKUP($R51,$D$15:$J$34,7)))=TRUE,Select1PrincipalNo,IF($F51=Menus!$J$2,SelectaPrincipal,IF(VLOOKUP($R51,$D$15:$J$34,7)=Menus!$I$3,IF(OR($F51=Menus!$J$3,$F51=Menus!$J$4),OK,NOT_OK),IF(VLOOKUP($R51,$D$15:$J$34,7)=Menus!$I$4,IF(OR($F51=Menus!$J$5,$F51=Menus!$J$6,$F51=Menus!$J$7,$F51=Menus!$J$8),OK,NOT_OK),IF(OR(VLOOKUP($R51,$D$15:$J$34,7)=Menus!$I$5,VLOOKUP($R51,$D$15:$J$34,7)=Menus!$I$6),IF(OR($F51=Menus!$J$9,$F51=Menus!$J$10,$F51=Menus!$J$11),OK,NOT_OK),IF(VLOOKUP($R51,$D$15:$J$34,7)=Menus!$I$7,IF(OR($F51=Menus!$J$10,$F51=Menus!$J$11,$F51=Menus!$J$12),OK,NOT_OK),IF(VLOOKUP($R51,$D$15:$J$34,7)=Menus!$I$8,IF(OR($F51=Menus!$J$11,$F51=Menus!$J$13,$F51=Menus!$J$14),OK,NOT_OK),IF(VLOOKUP($R51,$D$15:$J$34,7)=Menus!$I$9,IF($F51=Menus!$J$13,OK,NOT_OK),IF(VLOOKUP($R51,$D$15:$J$34,7)=Menus!$I$10,NOT_OK,"")))))))))&amp;IF($D51="","",IF(AND($J51&lt;&gt;Menus!$I$2,$J51&lt;&gt;Menus!$I$10),Last,IF(AND($F51&lt;&gt;Menus!$I$2,$J51=Menus!$I$10),Final,"")))))</f>
        <v>Please select a First Level Principal Entity #, as applicable.</v>
      </c>
      <c r="R51" s="117" t="str">
        <f t="shared" si="1"/>
        <v/>
      </c>
      <c r="T51" s="117">
        <f t="shared" si="2"/>
        <v>0</v>
      </c>
    </row>
    <row r="52" spans="2:20" ht="20.100000000000001" customHeight="1" x14ac:dyDescent="0.25">
      <c r="B52" s="130" t="s">
        <v>12</v>
      </c>
      <c r="D52" s="22" t="str">
        <f>IF($B52=Menus!$N$2,"",IF(LEFT($B52,3)="N/A","N/A",TEXT(IF(RIGHT(LEFT($B52,2),1)=".",LEFT($B52,1),LEFT($B52,2)),"#")&amp;"."&amp;CHOOSE(IF($B52=Menus!$N$2,0,COUNTIF($B$42:$B52,$B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2" s="22"/>
      <c r="F52" s="30" t="s">
        <v>2</v>
      </c>
      <c r="G52" s="74"/>
      <c r="H52" s="9"/>
      <c r="I52" s="73"/>
      <c r="J52" s="9" t="s">
        <v>2</v>
      </c>
      <c r="L52" s="93" t="str">
        <f>"Rows for "&amp;IF(OR($F$4=Menus!$Q$4,$F$4=Menus!$Q$5),"1st Co-","")&amp;"Developer data."</f>
        <v>Rows for Developer data.</v>
      </c>
      <c r="N52" s="101" t="str">
        <f>IF(OR($F52=Menus!$J$2,$F52=Menus!$J$3,$F52=Menus!$J$4,$F52=Menus!$J$5,$F52=Menus!$J$6,$F52=Menus!$J$7,$F52=Menus!$J$8,$F52=Menus!$J$9,$F52=Menus!$J$10,$F52=Menus!$J$11,$F52=Menus!$J$12,$F52=Menus!$J$13,$F52=Menus!$J$14)=FALSE,Pof1st_NotOK,IF(OR(AND($J52&lt;&gt;Menus!$I$2,$J52&lt;&gt;Menus!$I$3,$J52&lt;&gt;Menus!$I$4,$J52&lt;&gt;Menus!$I$5,$J52&lt;&gt;Menus!$I$6,$J52&lt;&gt;Menus!$I$7,$J52&lt;&gt;Menus!$I$8,$J52&lt;&gt;Menus!$I$9,$J52&lt;&gt;Menus!$I$10),AND(OR($F52=Menus!$H$10,$F52=Menus!$H$11,$F52=Menus!$H$12),AND($J52&lt;&gt;Menus!$I$2,$J52&lt;&gt;Menus!$I$10))),Oof2nd_NotOK,IF(OR($B52=Menus!$N$2,ISERROR(VLOOKUP($R52,$D$15:$J$34,7)))=TRUE,Select1PrincipalNo,IF($F52=Menus!$J$2,SelectaPrincipal,IF(VLOOKUP($R52,$D$15:$J$34,7)=Menus!$I$3,IF(OR($F52=Menus!$J$3,$F52=Menus!$J$4),OK,NOT_OK),IF(VLOOKUP($R52,$D$15:$J$34,7)=Menus!$I$4,IF(OR($F52=Menus!$J$5,$F52=Menus!$J$6,$F52=Menus!$J$7,$F52=Menus!$J$8),OK,NOT_OK),IF(OR(VLOOKUP($R52,$D$15:$J$34,7)=Menus!$I$5,VLOOKUP($R52,$D$15:$J$34,7)=Menus!$I$6),IF(OR($F52=Menus!$J$9,$F52=Menus!$J$10,$F52=Menus!$J$11),OK,NOT_OK),IF(VLOOKUP($R52,$D$15:$J$34,7)=Menus!$I$7,IF(OR($F52=Menus!$J$10,$F52=Menus!$J$11,$F52=Menus!$J$12),OK,NOT_OK),IF(VLOOKUP($R52,$D$15:$J$34,7)=Menus!$I$8,IF(OR($F52=Menus!$J$11,$F52=Menus!$J$13,$F52=Menus!$J$14),OK,NOT_OK),IF(VLOOKUP($R52,$D$15:$J$34,7)=Menus!$I$9,IF($F52=Menus!$J$13,OK,NOT_OK),IF(VLOOKUP($R52,$D$15:$J$34,7)=Menus!$I$10,NOT_OK,"")))))))))&amp;IF($D52="","",IF(AND($J52&lt;&gt;Menus!$I$2,$J52&lt;&gt;Menus!$I$10),Last,IF(AND($F52&lt;&gt;Menus!$I$2,$J52=Menus!$I$10),Final,"")))))</f>
        <v>Please select a First Level Principal Entity #, as applicable.</v>
      </c>
      <c r="R52" s="117" t="str">
        <f t="shared" ref="R52:R101" si="3">IF(ISERR(_xlfn.NUMBERVALUE(IF(RIGHT(LEFT($B52,2),1)=".",LEFT($B52,1),LEFT($B52,2)))),"",_xlfn.NUMBERVALUE(IF(RIGHT(LEFT($B52,2),1)=".",LEFT($B52,1),LEFT($B52,2))))</f>
        <v/>
      </c>
      <c r="T52" s="117">
        <f t="shared" si="2"/>
        <v>0</v>
      </c>
    </row>
    <row r="53" spans="2:20" ht="20.100000000000001" customHeight="1" x14ac:dyDescent="0.25">
      <c r="B53" s="130" t="s">
        <v>12</v>
      </c>
      <c r="D53" s="22" t="str">
        <f>IF($B53=Menus!$N$2,"",IF(LEFT($B53,3)="N/A","N/A",TEXT(IF(RIGHT(LEFT($B53,2),1)=".",LEFT($B53,1),LEFT($B53,2)),"#")&amp;"."&amp;CHOOSE(IF($B53=Menus!$N$2,0,COUNTIF($B$42:$B53,$B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3" s="22"/>
      <c r="F53" s="30" t="s">
        <v>2</v>
      </c>
      <c r="G53" s="74"/>
      <c r="H53" s="9"/>
      <c r="I53" s="73"/>
      <c r="J53" s="9" t="s">
        <v>2</v>
      </c>
      <c r="L53" s="93" t="str">
        <f>"Rows for "&amp;IF(OR($F$4=Menus!$Q$4,$F$4=Menus!$Q$5),"1st Co-","")&amp;"Developer data."</f>
        <v>Rows for Developer data.</v>
      </c>
      <c r="N53" s="101" t="str">
        <f>IF(OR($F53=Menus!$J$2,$F53=Menus!$J$3,$F53=Menus!$J$4,$F53=Menus!$J$5,$F53=Menus!$J$6,$F53=Menus!$J$7,$F53=Menus!$J$8,$F53=Menus!$J$9,$F53=Menus!$J$10,$F53=Menus!$J$11,$F53=Menus!$J$12,$F53=Menus!$J$13,$F53=Menus!$J$14)=FALSE,Pof1st_NotOK,IF(OR(AND($J53&lt;&gt;Menus!$I$2,$J53&lt;&gt;Menus!$I$3,$J53&lt;&gt;Menus!$I$4,$J53&lt;&gt;Menus!$I$5,$J53&lt;&gt;Menus!$I$6,$J53&lt;&gt;Menus!$I$7,$J53&lt;&gt;Menus!$I$8,$J53&lt;&gt;Menus!$I$9,$J53&lt;&gt;Menus!$I$10),AND(OR($F53=Menus!$H$10,$F53=Menus!$H$11,$F53=Menus!$H$12),AND($J53&lt;&gt;Menus!$I$2,$J53&lt;&gt;Menus!$I$10))),Oof2nd_NotOK,IF(OR($B53=Menus!$N$2,ISERROR(VLOOKUP($R53,$D$15:$J$34,7)))=TRUE,Select1PrincipalNo,IF($F53=Menus!$J$2,SelectaPrincipal,IF(VLOOKUP($R53,$D$15:$J$34,7)=Menus!$I$3,IF(OR($F53=Menus!$J$3,$F53=Menus!$J$4),OK,NOT_OK),IF(VLOOKUP($R53,$D$15:$J$34,7)=Menus!$I$4,IF(OR($F53=Menus!$J$5,$F53=Menus!$J$6,$F53=Menus!$J$7,$F53=Menus!$J$8),OK,NOT_OK),IF(OR(VLOOKUP($R53,$D$15:$J$34,7)=Menus!$I$5,VLOOKUP($R53,$D$15:$J$34,7)=Menus!$I$6),IF(OR($F53=Menus!$J$9,$F53=Menus!$J$10,$F53=Menus!$J$11),OK,NOT_OK),IF(VLOOKUP($R53,$D$15:$J$34,7)=Menus!$I$7,IF(OR($F53=Menus!$J$10,$F53=Menus!$J$11,$F53=Menus!$J$12),OK,NOT_OK),IF(VLOOKUP($R53,$D$15:$J$34,7)=Menus!$I$8,IF(OR($F53=Menus!$J$11,$F53=Menus!$J$13,$F53=Menus!$J$14),OK,NOT_OK),IF(VLOOKUP($R53,$D$15:$J$34,7)=Menus!$I$9,IF($F53=Menus!$J$13,OK,NOT_OK),IF(VLOOKUP($R53,$D$15:$J$34,7)=Menus!$I$10,NOT_OK,"")))))))))&amp;IF($D53="","",IF(AND($J53&lt;&gt;Menus!$I$2,$J53&lt;&gt;Menus!$I$10),Last,IF(AND($F53&lt;&gt;Menus!$I$2,$J53=Menus!$I$10),Final,"")))))</f>
        <v>Please select a First Level Principal Entity #, as applicable.</v>
      </c>
      <c r="R53" s="117" t="str">
        <f t="shared" si="3"/>
        <v/>
      </c>
      <c r="T53" s="117">
        <f t="shared" si="2"/>
        <v>0</v>
      </c>
    </row>
    <row r="54" spans="2:20" ht="20.100000000000001" customHeight="1" x14ac:dyDescent="0.25">
      <c r="B54" s="130" t="s">
        <v>12</v>
      </c>
      <c r="D54" s="22" t="str">
        <f>IF($B54=Menus!$N$2,"",IF(LEFT($B54,3)="N/A","N/A",TEXT(IF(RIGHT(LEFT($B54,2),1)=".",LEFT($B54,1),LEFT($B54,2)),"#")&amp;"."&amp;CHOOSE(IF($B54=Menus!$N$2,0,COUNTIF($B$42:$B54,$B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4" s="22"/>
      <c r="F54" s="30" t="s">
        <v>2</v>
      </c>
      <c r="G54" s="74"/>
      <c r="H54" s="9"/>
      <c r="I54" s="73"/>
      <c r="J54" s="9" t="s">
        <v>2</v>
      </c>
      <c r="L54" s="93" t="str">
        <f>"Rows for "&amp;IF(OR($F$4=Menus!$Q$4,$F$4=Menus!$Q$5),"1st Co-","")&amp;"Developer data."</f>
        <v>Rows for Developer data.</v>
      </c>
      <c r="N54" s="101" t="str">
        <f>IF(OR($F54=Menus!$J$2,$F54=Menus!$J$3,$F54=Menus!$J$4,$F54=Menus!$J$5,$F54=Menus!$J$6,$F54=Menus!$J$7,$F54=Menus!$J$8,$F54=Menus!$J$9,$F54=Menus!$J$10,$F54=Menus!$J$11,$F54=Menus!$J$12,$F54=Menus!$J$13,$F54=Menus!$J$14)=FALSE,Pof1st_NotOK,IF(OR(AND($J54&lt;&gt;Menus!$I$2,$J54&lt;&gt;Menus!$I$3,$J54&lt;&gt;Menus!$I$4,$J54&lt;&gt;Menus!$I$5,$J54&lt;&gt;Menus!$I$6,$J54&lt;&gt;Menus!$I$7,$J54&lt;&gt;Menus!$I$8,$J54&lt;&gt;Menus!$I$9,$J54&lt;&gt;Menus!$I$10),AND(OR($F54=Menus!$H$10,$F54=Menus!$H$11,$F54=Menus!$H$12),AND($J54&lt;&gt;Menus!$I$2,$J54&lt;&gt;Menus!$I$10))),Oof2nd_NotOK,IF(OR($B54=Menus!$N$2,ISERROR(VLOOKUP($R54,$D$15:$J$34,7)))=TRUE,Select1PrincipalNo,IF($F54=Menus!$J$2,SelectaPrincipal,IF(VLOOKUP($R54,$D$15:$J$34,7)=Menus!$I$3,IF(OR($F54=Menus!$J$3,$F54=Menus!$J$4),OK,NOT_OK),IF(VLOOKUP($R54,$D$15:$J$34,7)=Menus!$I$4,IF(OR($F54=Menus!$J$5,$F54=Menus!$J$6,$F54=Menus!$J$7,$F54=Menus!$J$8),OK,NOT_OK),IF(OR(VLOOKUP($R54,$D$15:$J$34,7)=Menus!$I$5,VLOOKUP($R54,$D$15:$J$34,7)=Menus!$I$6),IF(OR($F54=Menus!$J$9,$F54=Menus!$J$10,$F54=Menus!$J$11),OK,NOT_OK),IF(VLOOKUP($R54,$D$15:$J$34,7)=Menus!$I$7,IF(OR($F54=Menus!$J$10,$F54=Menus!$J$11,$F54=Menus!$J$12),OK,NOT_OK),IF(VLOOKUP($R54,$D$15:$J$34,7)=Menus!$I$8,IF(OR($F54=Menus!$J$11,$F54=Menus!$J$13,$F54=Menus!$J$14),OK,NOT_OK),IF(VLOOKUP($R54,$D$15:$J$34,7)=Menus!$I$9,IF($F54=Menus!$J$13,OK,NOT_OK),IF(VLOOKUP($R54,$D$15:$J$34,7)=Menus!$I$10,NOT_OK,"")))))))))&amp;IF($D54="","",IF(AND($J54&lt;&gt;Menus!$I$2,$J54&lt;&gt;Menus!$I$10),Last,IF(AND($F54&lt;&gt;Menus!$I$2,$J54=Menus!$I$10),Final,"")))))</f>
        <v>Please select a First Level Principal Entity #, as applicable.</v>
      </c>
      <c r="R54" s="117" t="str">
        <f t="shared" si="3"/>
        <v/>
      </c>
      <c r="T54" s="117">
        <f t="shared" si="2"/>
        <v>0</v>
      </c>
    </row>
    <row r="55" spans="2:20" ht="20.100000000000001" customHeight="1" x14ac:dyDescent="0.25">
      <c r="B55" s="130" t="s">
        <v>12</v>
      </c>
      <c r="D55" s="22" t="str">
        <f>IF($B55=Menus!$N$2,"",IF(LEFT($B55,3)="N/A","N/A",TEXT(IF(RIGHT(LEFT($B55,2),1)=".",LEFT($B55,1),LEFT($B55,2)),"#")&amp;"."&amp;CHOOSE(IF($B55=Menus!$N$2,0,COUNTIF($B$42:$B55,$B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5" s="22"/>
      <c r="F55" s="30" t="s">
        <v>2</v>
      </c>
      <c r="G55" s="74"/>
      <c r="H55" s="9"/>
      <c r="I55" s="73"/>
      <c r="J55" s="9" t="s">
        <v>2</v>
      </c>
      <c r="L55" s="93" t="str">
        <f>"Rows for "&amp;IF(OR($F$4=Menus!$Q$4,$F$4=Menus!$Q$5),"1st Co-","")&amp;"Developer data."</f>
        <v>Rows for Developer data.</v>
      </c>
      <c r="N55" s="101" t="str">
        <f>IF(OR($F55=Menus!$J$2,$F55=Menus!$J$3,$F55=Menus!$J$4,$F55=Menus!$J$5,$F55=Menus!$J$6,$F55=Menus!$J$7,$F55=Menus!$J$8,$F55=Menus!$J$9,$F55=Menus!$J$10,$F55=Menus!$J$11,$F55=Menus!$J$12,$F55=Menus!$J$13,$F55=Menus!$J$14)=FALSE,Pof1st_NotOK,IF(OR(AND($J55&lt;&gt;Menus!$I$2,$J55&lt;&gt;Menus!$I$3,$J55&lt;&gt;Menus!$I$4,$J55&lt;&gt;Menus!$I$5,$J55&lt;&gt;Menus!$I$6,$J55&lt;&gt;Menus!$I$7,$J55&lt;&gt;Menus!$I$8,$J55&lt;&gt;Menus!$I$9,$J55&lt;&gt;Menus!$I$10),AND(OR($F55=Menus!$H$10,$F55=Menus!$H$11,$F55=Menus!$H$12),AND($J55&lt;&gt;Menus!$I$2,$J55&lt;&gt;Menus!$I$10))),Oof2nd_NotOK,IF(OR($B55=Menus!$N$2,ISERROR(VLOOKUP($R55,$D$15:$J$34,7)))=TRUE,Select1PrincipalNo,IF($F55=Menus!$J$2,SelectaPrincipal,IF(VLOOKUP($R55,$D$15:$J$34,7)=Menus!$I$3,IF(OR($F55=Menus!$J$3,$F55=Menus!$J$4),OK,NOT_OK),IF(VLOOKUP($R55,$D$15:$J$34,7)=Menus!$I$4,IF(OR($F55=Menus!$J$5,$F55=Menus!$J$6,$F55=Menus!$J$7,$F55=Menus!$J$8),OK,NOT_OK),IF(OR(VLOOKUP($R55,$D$15:$J$34,7)=Menus!$I$5,VLOOKUP($R55,$D$15:$J$34,7)=Menus!$I$6),IF(OR($F55=Menus!$J$9,$F55=Menus!$J$10,$F55=Menus!$J$11),OK,NOT_OK),IF(VLOOKUP($R55,$D$15:$J$34,7)=Menus!$I$7,IF(OR($F55=Menus!$J$10,$F55=Menus!$J$11,$F55=Menus!$J$12),OK,NOT_OK),IF(VLOOKUP($R55,$D$15:$J$34,7)=Menus!$I$8,IF(OR($F55=Menus!$J$11,$F55=Menus!$J$13,$F55=Menus!$J$14),OK,NOT_OK),IF(VLOOKUP($R55,$D$15:$J$34,7)=Menus!$I$9,IF($F55=Menus!$J$13,OK,NOT_OK),IF(VLOOKUP($R55,$D$15:$J$34,7)=Menus!$I$10,NOT_OK,"")))))))))&amp;IF($D55="","",IF(AND($J55&lt;&gt;Menus!$I$2,$J55&lt;&gt;Menus!$I$10),Last,IF(AND($F55&lt;&gt;Menus!$I$2,$J55=Menus!$I$10),Final,"")))))</f>
        <v>Please select a First Level Principal Entity #, as applicable.</v>
      </c>
      <c r="R55" s="117" t="str">
        <f t="shared" si="3"/>
        <v/>
      </c>
      <c r="T55" s="117">
        <f t="shared" si="2"/>
        <v>0</v>
      </c>
    </row>
    <row r="56" spans="2:20" ht="20.100000000000001" customHeight="1" x14ac:dyDescent="0.25">
      <c r="B56" s="130" t="s">
        <v>12</v>
      </c>
      <c r="D56" s="22" t="str">
        <f>IF($B56=Menus!$N$2,"",IF(LEFT($B56,3)="N/A","N/A",TEXT(IF(RIGHT(LEFT($B56,2),1)=".",LEFT($B56,1),LEFT($B56,2)),"#")&amp;"."&amp;CHOOSE(IF($B56=Menus!$N$2,0,COUNTIF($B$42:$B56,$B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6" s="22"/>
      <c r="F56" s="30" t="s">
        <v>2</v>
      </c>
      <c r="G56" s="74"/>
      <c r="H56" s="9"/>
      <c r="I56" s="73"/>
      <c r="J56" s="9" t="s">
        <v>2</v>
      </c>
      <c r="L56" s="93" t="str">
        <f>"Rows for "&amp;IF(OR($F$4=Menus!$Q$4,$F$4=Menus!$Q$5),"1st Co-","")&amp;"Developer data."</f>
        <v>Rows for Developer data.</v>
      </c>
      <c r="N56" s="101" t="str">
        <f>IF(OR($F56=Menus!$J$2,$F56=Menus!$J$3,$F56=Menus!$J$4,$F56=Menus!$J$5,$F56=Menus!$J$6,$F56=Menus!$J$7,$F56=Menus!$J$8,$F56=Menus!$J$9,$F56=Menus!$J$10,$F56=Menus!$J$11,$F56=Menus!$J$12,$F56=Menus!$J$13,$F56=Menus!$J$14)=FALSE,Pof1st_NotOK,IF(OR(AND($J56&lt;&gt;Menus!$I$2,$J56&lt;&gt;Menus!$I$3,$J56&lt;&gt;Menus!$I$4,$J56&lt;&gt;Menus!$I$5,$J56&lt;&gt;Menus!$I$6,$J56&lt;&gt;Menus!$I$7,$J56&lt;&gt;Menus!$I$8,$J56&lt;&gt;Menus!$I$9,$J56&lt;&gt;Menus!$I$10),AND(OR($F56=Menus!$H$10,$F56=Menus!$H$11,$F56=Menus!$H$12),AND($J56&lt;&gt;Menus!$I$2,$J56&lt;&gt;Menus!$I$10))),Oof2nd_NotOK,IF(OR($B56=Menus!$N$2,ISERROR(VLOOKUP($R56,$D$15:$J$34,7)))=TRUE,Select1PrincipalNo,IF($F56=Menus!$J$2,SelectaPrincipal,IF(VLOOKUP($R56,$D$15:$J$34,7)=Menus!$I$3,IF(OR($F56=Menus!$J$3,$F56=Menus!$J$4),OK,NOT_OK),IF(VLOOKUP($R56,$D$15:$J$34,7)=Menus!$I$4,IF(OR($F56=Menus!$J$5,$F56=Menus!$J$6,$F56=Menus!$J$7,$F56=Menus!$J$8),OK,NOT_OK),IF(OR(VLOOKUP($R56,$D$15:$J$34,7)=Menus!$I$5,VLOOKUP($R56,$D$15:$J$34,7)=Menus!$I$6),IF(OR($F56=Menus!$J$9,$F56=Menus!$J$10,$F56=Menus!$J$11),OK,NOT_OK),IF(VLOOKUP($R56,$D$15:$J$34,7)=Menus!$I$7,IF(OR($F56=Menus!$J$10,$F56=Menus!$J$11,$F56=Menus!$J$12),OK,NOT_OK),IF(VLOOKUP($R56,$D$15:$J$34,7)=Menus!$I$8,IF(OR($F56=Menus!$J$11,$F56=Menus!$J$13,$F56=Menus!$J$14),OK,NOT_OK),IF(VLOOKUP($R56,$D$15:$J$34,7)=Menus!$I$9,IF($F56=Menus!$J$13,OK,NOT_OK),IF(VLOOKUP($R56,$D$15:$J$34,7)=Menus!$I$10,NOT_OK,"")))))))))&amp;IF($D56="","",IF(AND($J56&lt;&gt;Menus!$I$2,$J56&lt;&gt;Menus!$I$10),Last,IF(AND($F56&lt;&gt;Menus!$I$2,$J56=Menus!$I$10),Final,"")))))</f>
        <v>Please select a First Level Principal Entity #, as applicable.</v>
      </c>
      <c r="R56" s="117" t="str">
        <f t="shared" si="3"/>
        <v/>
      </c>
      <c r="T56" s="117">
        <f t="shared" si="2"/>
        <v>0</v>
      </c>
    </row>
    <row r="57" spans="2:20" ht="20.100000000000001" customHeight="1" x14ac:dyDescent="0.25">
      <c r="B57" s="130" t="s">
        <v>12</v>
      </c>
      <c r="D57" s="22" t="str">
        <f>IF($B57=Menus!$N$2,"",IF(LEFT($B57,3)="N/A","N/A",TEXT(IF(RIGHT(LEFT($B57,2),1)=".",LEFT($B57,1),LEFT($B57,2)),"#")&amp;"."&amp;CHOOSE(IF($B57=Menus!$N$2,0,COUNTIF($B$42:$B57,$B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7" s="22"/>
      <c r="F57" s="30" t="s">
        <v>2</v>
      </c>
      <c r="G57" s="74"/>
      <c r="H57" s="9"/>
      <c r="I57" s="73"/>
      <c r="J57" s="9" t="s">
        <v>2</v>
      </c>
      <c r="L57" s="93" t="str">
        <f>"Rows for "&amp;IF(OR($F$4=Menus!$Q$4,$F$4=Menus!$Q$5),"1st Co-","")&amp;"Developer data."</f>
        <v>Rows for Developer data.</v>
      </c>
      <c r="N57" s="101" t="str">
        <f>IF(OR($F57=Menus!$J$2,$F57=Menus!$J$3,$F57=Menus!$J$4,$F57=Menus!$J$5,$F57=Menus!$J$6,$F57=Menus!$J$7,$F57=Menus!$J$8,$F57=Menus!$J$9,$F57=Menus!$J$10,$F57=Menus!$J$11,$F57=Menus!$J$12,$F57=Menus!$J$13,$F57=Menus!$J$14)=FALSE,Pof1st_NotOK,IF(OR(AND($J57&lt;&gt;Menus!$I$2,$J57&lt;&gt;Menus!$I$3,$J57&lt;&gt;Menus!$I$4,$J57&lt;&gt;Menus!$I$5,$J57&lt;&gt;Menus!$I$6,$J57&lt;&gt;Menus!$I$7,$J57&lt;&gt;Menus!$I$8,$J57&lt;&gt;Menus!$I$9,$J57&lt;&gt;Menus!$I$10),AND(OR($F57=Menus!$H$10,$F57=Menus!$H$11,$F57=Menus!$H$12),AND($J57&lt;&gt;Menus!$I$2,$J57&lt;&gt;Menus!$I$10))),Oof2nd_NotOK,IF(OR($B57=Menus!$N$2,ISERROR(VLOOKUP($R57,$D$15:$J$34,7)))=TRUE,Select1PrincipalNo,IF($F57=Menus!$J$2,SelectaPrincipal,IF(VLOOKUP($R57,$D$15:$J$34,7)=Menus!$I$3,IF(OR($F57=Menus!$J$3,$F57=Menus!$J$4),OK,NOT_OK),IF(VLOOKUP($R57,$D$15:$J$34,7)=Menus!$I$4,IF(OR($F57=Menus!$J$5,$F57=Menus!$J$6,$F57=Menus!$J$7,$F57=Menus!$J$8),OK,NOT_OK),IF(OR(VLOOKUP($R57,$D$15:$J$34,7)=Menus!$I$5,VLOOKUP($R57,$D$15:$J$34,7)=Menus!$I$6),IF(OR($F57=Menus!$J$9,$F57=Menus!$J$10,$F57=Menus!$J$11),OK,NOT_OK),IF(VLOOKUP($R57,$D$15:$J$34,7)=Menus!$I$7,IF(OR($F57=Menus!$J$10,$F57=Menus!$J$11,$F57=Menus!$J$12),OK,NOT_OK),IF(VLOOKUP($R57,$D$15:$J$34,7)=Menus!$I$8,IF(OR($F57=Menus!$J$11,$F57=Menus!$J$13,$F57=Menus!$J$14),OK,NOT_OK),IF(VLOOKUP($R57,$D$15:$J$34,7)=Menus!$I$9,IF($F57=Menus!$J$13,OK,NOT_OK),IF(VLOOKUP($R57,$D$15:$J$34,7)=Menus!$I$10,NOT_OK,"")))))))))&amp;IF($D57="","",IF(AND($J57&lt;&gt;Menus!$I$2,$J57&lt;&gt;Menus!$I$10),Last,IF(AND($F57&lt;&gt;Menus!$I$2,$J57=Menus!$I$10),Final,"")))))</f>
        <v>Please select a First Level Principal Entity #, as applicable.</v>
      </c>
      <c r="R57" s="117" t="str">
        <f t="shared" si="3"/>
        <v/>
      </c>
      <c r="T57" s="117">
        <f t="shared" si="2"/>
        <v>0</v>
      </c>
    </row>
    <row r="58" spans="2:20" ht="20.100000000000001" customHeight="1" x14ac:dyDescent="0.25">
      <c r="B58" s="130" t="s">
        <v>12</v>
      </c>
      <c r="D58" s="22" t="str">
        <f>IF($B58=Menus!$N$2,"",IF(LEFT($B58,3)="N/A","N/A",TEXT(IF(RIGHT(LEFT($B58,2),1)=".",LEFT($B58,1),LEFT($B58,2)),"#")&amp;"."&amp;CHOOSE(IF($B58=Menus!$N$2,0,COUNTIF($B$42:$B58,$B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8" s="22"/>
      <c r="F58" s="30" t="s">
        <v>2</v>
      </c>
      <c r="G58" s="74"/>
      <c r="H58" s="9"/>
      <c r="I58" s="73"/>
      <c r="J58" s="9" t="s">
        <v>2</v>
      </c>
      <c r="L58" s="93" t="str">
        <f>"Rows for "&amp;IF(OR($F$4=Menus!$Q$4,$F$4=Menus!$Q$5),"1st Co-","")&amp;"Developer data."</f>
        <v>Rows for Developer data.</v>
      </c>
      <c r="N58" s="101" t="str">
        <f>IF(OR($F58=Menus!$J$2,$F58=Menus!$J$3,$F58=Menus!$J$4,$F58=Menus!$J$5,$F58=Menus!$J$6,$F58=Menus!$J$7,$F58=Menus!$J$8,$F58=Menus!$J$9,$F58=Menus!$J$10,$F58=Menus!$J$11,$F58=Menus!$J$12,$F58=Menus!$J$13,$F58=Menus!$J$14)=FALSE,Pof1st_NotOK,IF(OR(AND($J58&lt;&gt;Menus!$I$2,$J58&lt;&gt;Menus!$I$3,$J58&lt;&gt;Menus!$I$4,$J58&lt;&gt;Menus!$I$5,$J58&lt;&gt;Menus!$I$6,$J58&lt;&gt;Menus!$I$7,$J58&lt;&gt;Menus!$I$8,$J58&lt;&gt;Menus!$I$9,$J58&lt;&gt;Menus!$I$10),AND(OR($F58=Menus!$H$10,$F58=Menus!$H$11,$F58=Menus!$H$12),AND($J58&lt;&gt;Menus!$I$2,$J58&lt;&gt;Menus!$I$10))),Oof2nd_NotOK,IF(OR($B58=Menus!$N$2,ISERROR(VLOOKUP($R58,$D$15:$J$34,7)))=TRUE,Select1PrincipalNo,IF($F58=Menus!$J$2,SelectaPrincipal,IF(VLOOKUP($R58,$D$15:$J$34,7)=Menus!$I$3,IF(OR($F58=Menus!$J$3,$F58=Menus!$J$4),OK,NOT_OK),IF(VLOOKUP($R58,$D$15:$J$34,7)=Menus!$I$4,IF(OR($F58=Menus!$J$5,$F58=Menus!$J$6,$F58=Menus!$J$7,$F58=Menus!$J$8),OK,NOT_OK),IF(OR(VLOOKUP($R58,$D$15:$J$34,7)=Menus!$I$5,VLOOKUP($R58,$D$15:$J$34,7)=Menus!$I$6),IF(OR($F58=Menus!$J$9,$F58=Menus!$J$10,$F58=Menus!$J$11),OK,NOT_OK),IF(VLOOKUP($R58,$D$15:$J$34,7)=Menus!$I$7,IF(OR($F58=Menus!$J$10,$F58=Menus!$J$11,$F58=Menus!$J$12),OK,NOT_OK),IF(VLOOKUP($R58,$D$15:$J$34,7)=Menus!$I$8,IF(OR($F58=Menus!$J$11,$F58=Menus!$J$13,$F58=Menus!$J$14),OK,NOT_OK),IF(VLOOKUP($R58,$D$15:$J$34,7)=Menus!$I$9,IF($F58=Menus!$J$13,OK,NOT_OK),IF(VLOOKUP($R58,$D$15:$J$34,7)=Menus!$I$10,NOT_OK,"")))))))))&amp;IF($D58="","",IF(AND($J58&lt;&gt;Menus!$I$2,$J58&lt;&gt;Menus!$I$10),Last,IF(AND($F58&lt;&gt;Menus!$I$2,$J58=Menus!$I$10),Final,"")))))</f>
        <v>Please select a First Level Principal Entity #, as applicable.</v>
      </c>
      <c r="R58" s="117" t="str">
        <f t="shared" si="3"/>
        <v/>
      </c>
      <c r="T58" s="117">
        <f t="shared" si="2"/>
        <v>0</v>
      </c>
    </row>
    <row r="59" spans="2:20" ht="20.100000000000001" customHeight="1" x14ac:dyDescent="0.25">
      <c r="B59" s="130" t="s">
        <v>12</v>
      </c>
      <c r="D59" s="22" t="str">
        <f>IF($B59=Menus!$N$2,"",IF(LEFT($B59,3)="N/A","N/A",TEXT(IF(RIGHT(LEFT($B59,2),1)=".",LEFT($B59,1),LEFT($B59,2)),"#")&amp;"."&amp;CHOOSE(IF($B59=Menus!$N$2,0,COUNTIF($B$42:$B59,$B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59" s="22"/>
      <c r="F59" s="30" t="s">
        <v>2</v>
      </c>
      <c r="G59" s="74"/>
      <c r="H59" s="9"/>
      <c r="I59" s="73"/>
      <c r="J59" s="9" t="s">
        <v>2</v>
      </c>
      <c r="L59" s="93" t="str">
        <f>"Rows for "&amp;IF(OR($F$4=Menus!$Q$4,$F$4=Menus!$Q$5),"1st Co-","")&amp;"Developer data."</f>
        <v>Rows for Developer data.</v>
      </c>
      <c r="N59" s="101" t="str">
        <f>IF(OR($F59=Menus!$J$2,$F59=Menus!$J$3,$F59=Menus!$J$4,$F59=Menus!$J$5,$F59=Menus!$J$6,$F59=Menus!$J$7,$F59=Menus!$J$8,$F59=Menus!$J$9,$F59=Menus!$J$10,$F59=Menus!$J$11,$F59=Menus!$J$12,$F59=Menus!$J$13,$F59=Menus!$J$14)=FALSE,Pof1st_NotOK,IF(OR(AND($J59&lt;&gt;Menus!$I$2,$J59&lt;&gt;Menus!$I$3,$J59&lt;&gt;Menus!$I$4,$J59&lt;&gt;Menus!$I$5,$J59&lt;&gt;Menus!$I$6,$J59&lt;&gt;Menus!$I$7,$J59&lt;&gt;Menus!$I$8,$J59&lt;&gt;Menus!$I$9,$J59&lt;&gt;Menus!$I$10),AND(OR($F59=Menus!$H$10,$F59=Menus!$H$11,$F59=Menus!$H$12),AND($J59&lt;&gt;Menus!$I$2,$J59&lt;&gt;Menus!$I$10))),Oof2nd_NotOK,IF(OR($B59=Menus!$N$2,ISERROR(VLOOKUP($R59,$D$15:$J$34,7)))=TRUE,Select1PrincipalNo,IF($F59=Menus!$J$2,SelectaPrincipal,IF(VLOOKUP($R59,$D$15:$J$34,7)=Menus!$I$3,IF(OR($F59=Menus!$J$3,$F59=Menus!$J$4),OK,NOT_OK),IF(VLOOKUP($R59,$D$15:$J$34,7)=Menus!$I$4,IF(OR($F59=Menus!$J$5,$F59=Menus!$J$6,$F59=Menus!$J$7,$F59=Menus!$J$8),OK,NOT_OK),IF(OR(VLOOKUP($R59,$D$15:$J$34,7)=Menus!$I$5,VLOOKUP($R59,$D$15:$J$34,7)=Menus!$I$6),IF(OR($F59=Menus!$J$9,$F59=Menus!$J$10,$F59=Menus!$J$11),OK,NOT_OK),IF(VLOOKUP($R59,$D$15:$J$34,7)=Menus!$I$7,IF(OR($F59=Menus!$J$10,$F59=Menus!$J$11,$F59=Menus!$J$12),OK,NOT_OK),IF(VLOOKUP($R59,$D$15:$J$34,7)=Menus!$I$8,IF(OR($F59=Menus!$J$11,$F59=Menus!$J$13,$F59=Menus!$J$14),OK,NOT_OK),IF(VLOOKUP($R59,$D$15:$J$34,7)=Menus!$I$9,IF($F59=Menus!$J$13,OK,NOT_OK),IF(VLOOKUP($R59,$D$15:$J$34,7)=Menus!$I$10,NOT_OK,"")))))))))&amp;IF($D59="","",IF(AND($J59&lt;&gt;Menus!$I$2,$J59&lt;&gt;Menus!$I$10),Last,IF(AND($F59&lt;&gt;Menus!$I$2,$J59=Menus!$I$10),Final,"")))))</f>
        <v>Please select a First Level Principal Entity #, as applicable.</v>
      </c>
      <c r="R59" s="117" t="str">
        <f t="shared" si="3"/>
        <v/>
      </c>
      <c r="T59" s="117">
        <f t="shared" si="2"/>
        <v>0</v>
      </c>
    </row>
    <row r="60" spans="2:20" ht="20.100000000000001" customHeight="1" x14ac:dyDescent="0.25">
      <c r="B60" s="130" t="s">
        <v>12</v>
      </c>
      <c r="D60" s="22" t="str">
        <f>IF($B60=Menus!$N$2,"",IF(LEFT($B60,3)="N/A","N/A",TEXT(IF(RIGHT(LEFT($B60,2),1)=".",LEFT($B60,1),LEFT($B60,2)),"#")&amp;"."&amp;CHOOSE(IF($B60=Menus!$N$2,0,COUNTIF($B$42:$B60,$B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0" s="22"/>
      <c r="F60" s="30" t="s">
        <v>2</v>
      </c>
      <c r="G60" s="74"/>
      <c r="H60" s="9"/>
      <c r="I60" s="73"/>
      <c r="J60" s="9" t="s">
        <v>2</v>
      </c>
      <c r="L60" s="93" t="str">
        <f>"Rows for "&amp;IF(OR($F$4=Menus!$Q$4,$F$4=Menus!$Q$5),"1st Co-","")&amp;"Developer data."</f>
        <v>Rows for Developer data.</v>
      </c>
      <c r="N60" s="101" t="str">
        <f>IF(OR($F60=Menus!$J$2,$F60=Menus!$J$3,$F60=Menus!$J$4,$F60=Menus!$J$5,$F60=Menus!$J$6,$F60=Menus!$J$7,$F60=Menus!$J$8,$F60=Menus!$J$9,$F60=Menus!$J$10,$F60=Menus!$J$11,$F60=Menus!$J$12,$F60=Menus!$J$13,$F60=Menus!$J$14)=FALSE,Pof1st_NotOK,IF(OR(AND($J60&lt;&gt;Menus!$I$2,$J60&lt;&gt;Menus!$I$3,$J60&lt;&gt;Menus!$I$4,$J60&lt;&gt;Menus!$I$5,$J60&lt;&gt;Menus!$I$6,$J60&lt;&gt;Menus!$I$7,$J60&lt;&gt;Menus!$I$8,$J60&lt;&gt;Menus!$I$9,$J60&lt;&gt;Menus!$I$10),AND(OR($F60=Menus!$H$10,$F60=Menus!$H$11,$F60=Menus!$H$12),AND($J60&lt;&gt;Menus!$I$2,$J60&lt;&gt;Menus!$I$10))),Oof2nd_NotOK,IF(OR($B60=Menus!$N$2,ISERROR(VLOOKUP($R60,$D$15:$J$34,7)))=TRUE,Select1PrincipalNo,IF($F60=Menus!$J$2,SelectaPrincipal,IF(VLOOKUP($R60,$D$15:$J$34,7)=Menus!$I$3,IF(OR($F60=Menus!$J$3,$F60=Menus!$J$4),OK,NOT_OK),IF(VLOOKUP($R60,$D$15:$J$34,7)=Menus!$I$4,IF(OR($F60=Menus!$J$5,$F60=Menus!$J$6,$F60=Menus!$J$7,$F60=Menus!$J$8),OK,NOT_OK),IF(OR(VLOOKUP($R60,$D$15:$J$34,7)=Menus!$I$5,VLOOKUP($R60,$D$15:$J$34,7)=Menus!$I$6),IF(OR($F60=Menus!$J$9,$F60=Menus!$J$10,$F60=Menus!$J$11),OK,NOT_OK),IF(VLOOKUP($R60,$D$15:$J$34,7)=Menus!$I$7,IF(OR($F60=Menus!$J$10,$F60=Menus!$J$11,$F60=Menus!$J$12),OK,NOT_OK),IF(VLOOKUP($R60,$D$15:$J$34,7)=Menus!$I$8,IF(OR($F60=Menus!$J$11,$F60=Menus!$J$13,$F60=Menus!$J$14),OK,NOT_OK),IF(VLOOKUP($R60,$D$15:$J$34,7)=Menus!$I$9,IF($F60=Menus!$J$13,OK,NOT_OK),IF(VLOOKUP($R60,$D$15:$J$34,7)=Menus!$I$10,NOT_OK,"")))))))))&amp;IF($D60="","",IF(AND($J60&lt;&gt;Menus!$I$2,$J60&lt;&gt;Menus!$I$10),Last,IF(AND($F60&lt;&gt;Menus!$I$2,$J60=Menus!$I$10),Final,"")))))</f>
        <v>Please select a First Level Principal Entity #, as applicable.</v>
      </c>
      <c r="R60" s="117" t="str">
        <f t="shared" si="3"/>
        <v/>
      </c>
      <c r="T60" s="117">
        <f t="shared" si="2"/>
        <v>0</v>
      </c>
    </row>
    <row r="61" spans="2:20" ht="20.100000000000001" customHeight="1" x14ac:dyDescent="0.25">
      <c r="B61" s="130" t="s">
        <v>12</v>
      </c>
      <c r="D61" s="22" t="str">
        <f>IF($B61=Menus!$N$2,"",IF(LEFT($B61,3)="N/A","N/A",TEXT(IF(RIGHT(LEFT($B61,2),1)=".",LEFT($B61,1),LEFT($B61,2)),"#")&amp;"."&amp;CHOOSE(IF($B61=Menus!$N$2,0,COUNTIF($B$42:$B61,$B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1" s="22"/>
      <c r="F61" s="30" t="s">
        <v>2</v>
      </c>
      <c r="G61" s="74"/>
      <c r="H61" s="9"/>
      <c r="I61" s="73"/>
      <c r="J61" s="9" t="s">
        <v>2</v>
      </c>
      <c r="L61" s="93" t="str">
        <f>"Rows for "&amp;IF(OR($F$4=Menus!$Q$4,$F$4=Menus!$Q$5),"1st Co-","")&amp;"Developer data."</f>
        <v>Rows for Developer data.</v>
      </c>
      <c r="N61" s="101" t="str">
        <f>IF(OR($F61=Menus!$J$2,$F61=Menus!$J$3,$F61=Menus!$J$4,$F61=Menus!$J$5,$F61=Menus!$J$6,$F61=Menus!$J$7,$F61=Menus!$J$8,$F61=Menus!$J$9,$F61=Menus!$J$10,$F61=Menus!$J$11,$F61=Menus!$J$12,$F61=Menus!$J$13,$F61=Menus!$J$14)=FALSE,Pof1st_NotOK,IF(OR(AND($J61&lt;&gt;Menus!$I$2,$J61&lt;&gt;Menus!$I$3,$J61&lt;&gt;Menus!$I$4,$J61&lt;&gt;Menus!$I$5,$J61&lt;&gt;Menus!$I$6,$J61&lt;&gt;Menus!$I$7,$J61&lt;&gt;Menus!$I$8,$J61&lt;&gt;Menus!$I$9,$J61&lt;&gt;Menus!$I$10),AND(OR($F61=Menus!$H$10,$F61=Menus!$H$11,$F61=Menus!$H$12),AND($J61&lt;&gt;Menus!$I$2,$J61&lt;&gt;Menus!$I$10))),Oof2nd_NotOK,IF(OR($B61=Menus!$N$2,ISERROR(VLOOKUP($R61,$D$15:$J$34,7)))=TRUE,Select1PrincipalNo,IF($F61=Menus!$J$2,SelectaPrincipal,IF(VLOOKUP($R61,$D$15:$J$34,7)=Menus!$I$3,IF(OR($F61=Menus!$J$3,$F61=Menus!$J$4),OK,NOT_OK),IF(VLOOKUP($R61,$D$15:$J$34,7)=Menus!$I$4,IF(OR($F61=Menus!$J$5,$F61=Menus!$J$6,$F61=Menus!$J$7,$F61=Menus!$J$8),OK,NOT_OK),IF(OR(VLOOKUP($R61,$D$15:$J$34,7)=Menus!$I$5,VLOOKUP($R61,$D$15:$J$34,7)=Menus!$I$6),IF(OR($F61=Menus!$J$9,$F61=Menus!$J$10,$F61=Menus!$J$11),OK,NOT_OK),IF(VLOOKUP($R61,$D$15:$J$34,7)=Menus!$I$7,IF(OR($F61=Menus!$J$10,$F61=Menus!$J$11,$F61=Menus!$J$12),OK,NOT_OK),IF(VLOOKUP($R61,$D$15:$J$34,7)=Menus!$I$8,IF(OR($F61=Menus!$J$11,$F61=Menus!$J$13,$F61=Menus!$J$14),OK,NOT_OK),IF(VLOOKUP($R61,$D$15:$J$34,7)=Menus!$I$9,IF($F61=Menus!$J$13,OK,NOT_OK),IF(VLOOKUP($R61,$D$15:$J$34,7)=Menus!$I$10,NOT_OK,"")))))))))&amp;IF($D61="","",IF(AND($J61&lt;&gt;Menus!$I$2,$J61&lt;&gt;Menus!$I$10),Last,IF(AND($F61&lt;&gt;Menus!$I$2,$J61=Menus!$I$10),Final,"")))))</f>
        <v>Please select a First Level Principal Entity #, as applicable.</v>
      </c>
      <c r="R61" s="117" t="str">
        <f t="shared" si="3"/>
        <v/>
      </c>
      <c r="T61" s="117">
        <f t="shared" si="2"/>
        <v>0</v>
      </c>
    </row>
    <row r="62" spans="2:20" ht="20.100000000000001" customHeight="1" x14ac:dyDescent="0.25">
      <c r="B62" s="130" t="s">
        <v>12</v>
      </c>
      <c r="D62" s="22" t="str">
        <f>IF($B62=Menus!$N$2,"",IF(LEFT($B62,3)="N/A","N/A",TEXT(IF(RIGHT(LEFT($B62,2),1)=".",LEFT($B62,1),LEFT($B62,2)),"#")&amp;"."&amp;CHOOSE(IF($B62=Menus!$N$2,0,COUNTIF($B$42:$B62,$B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2" s="22"/>
      <c r="F62" s="30" t="s">
        <v>2</v>
      </c>
      <c r="G62" s="74"/>
      <c r="H62" s="9"/>
      <c r="I62" s="73"/>
      <c r="J62" s="9" t="s">
        <v>2</v>
      </c>
      <c r="L62" s="93" t="str">
        <f>"Rows for "&amp;IF(OR($F$4=Menus!$Q$4,$F$4=Menus!$Q$5),"1st Co-","")&amp;"Developer data."</f>
        <v>Rows for Developer data.</v>
      </c>
      <c r="N62" s="101" t="str">
        <f>IF(OR($F62=Menus!$J$2,$F62=Menus!$J$3,$F62=Menus!$J$4,$F62=Menus!$J$5,$F62=Menus!$J$6,$F62=Menus!$J$7,$F62=Menus!$J$8,$F62=Menus!$J$9,$F62=Menus!$J$10,$F62=Menus!$J$11,$F62=Menus!$J$12,$F62=Menus!$J$13,$F62=Menus!$J$14)=FALSE,Pof1st_NotOK,IF(OR(AND($J62&lt;&gt;Menus!$I$2,$J62&lt;&gt;Menus!$I$3,$J62&lt;&gt;Menus!$I$4,$J62&lt;&gt;Menus!$I$5,$J62&lt;&gt;Menus!$I$6,$J62&lt;&gt;Menus!$I$7,$J62&lt;&gt;Menus!$I$8,$J62&lt;&gt;Menus!$I$9,$J62&lt;&gt;Menus!$I$10),AND(OR($F62=Menus!$H$10,$F62=Menus!$H$11,$F62=Menus!$H$12),AND($J62&lt;&gt;Menus!$I$2,$J62&lt;&gt;Menus!$I$10))),Oof2nd_NotOK,IF(OR($B62=Menus!$N$2,ISERROR(VLOOKUP($R62,$D$15:$J$34,7)))=TRUE,Select1PrincipalNo,IF($F62=Menus!$J$2,SelectaPrincipal,IF(VLOOKUP($R62,$D$15:$J$34,7)=Menus!$I$3,IF(OR($F62=Menus!$J$3,$F62=Menus!$J$4),OK,NOT_OK),IF(VLOOKUP($R62,$D$15:$J$34,7)=Menus!$I$4,IF(OR($F62=Menus!$J$5,$F62=Menus!$J$6,$F62=Menus!$J$7,$F62=Menus!$J$8),OK,NOT_OK),IF(OR(VLOOKUP($R62,$D$15:$J$34,7)=Menus!$I$5,VLOOKUP($R62,$D$15:$J$34,7)=Menus!$I$6),IF(OR($F62=Menus!$J$9,$F62=Menus!$J$10,$F62=Menus!$J$11),OK,NOT_OK),IF(VLOOKUP($R62,$D$15:$J$34,7)=Menus!$I$7,IF(OR($F62=Menus!$J$10,$F62=Menus!$J$11,$F62=Menus!$J$12),OK,NOT_OK),IF(VLOOKUP($R62,$D$15:$J$34,7)=Menus!$I$8,IF(OR($F62=Menus!$J$11,$F62=Menus!$J$13,$F62=Menus!$J$14),OK,NOT_OK),IF(VLOOKUP($R62,$D$15:$J$34,7)=Menus!$I$9,IF($F62=Menus!$J$13,OK,NOT_OK),IF(VLOOKUP($R62,$D$15:$J$34,7)=Menus!$I$10,NOT_OK,"")))))))))&amp;IF($D62="","",IF(AND($J62&lt;&gt;Menus!$I$2,$J62&lt;&gt;Menus!$I$10),Last,IF(AND($F62&lt;&gt;Menus!$I$2,$J62=Menus!$I$10),Final,"")))))</f>
        <v>Please select a First Level Principal Entity #, as applicable.</v>
      </c>
      <c r="R62" s="117" t="str">
        <f t="shared" si="3"/>
        <v/>
      </c>
      <c r="T62" s="117">
        <f t="shared" si="2"/>
        <v>0</v>
      </c>
    </row>
    <row r="63" spans="2:20" ht="20.100000000000001" customHeight="1" x14ac:dyDescent="0.25">
      <c r="B63" s="130" t="s">
        <v>12</v>
      </c>
      <c r="D63" s="22" t="str">
        <f>IF($B63=Menus!$N$2,"",IF(LEFT($B63,3)="N/A","N/A",TEXT(IF(RIGHT(LEFT($B63,2),1)=".",LEFT($B63,1),LEFT($B63,2)),"#")&amp;"."&amp;CHOOSE(IF($B63=Menus!$N$2,0,COUNTIF($B$42:$B63,$B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3" s="22"/>
      <c r="F63" s="30" t="s">
        <v>2</v>
      </c>
      <c r="G63" s="74"/>
      <c r="H63" s="9"/>
      <c r="I63" s="73"/>
      <c r="J63" s="9" t="s">
        <v>2</v>
      </c>
      <c r="L63" s="93" t="str">
        <f>"Rows for "&amp;IF(OR($F$4=Menus!$Q$4,$F$4=Menus!$Q$5),"1st Co-","")&amp;"Developer data."</f>
        <v>Rows for Developer data.</v>
      </c>
      <c r="N63" s="101" t="str">
        <f>IF(OR($F63=Menus!$J$2,$F63=Menus!$J$3,$F63=Menus!$J$4,$F63=Menus!$J$5,$F63=Menus!$J$6,$F63=Menus!$J$7,$F63=Menus!$J$8,$F63=Menus!$J$9,$F63=Menus!$J$10,$F63=Menus!$J$11,$F63=Menus!$J$12,$F63=Menus!$J$13,$F63=Menus!$J$14)=FALSE,Pof1st_NotOK,IF(OR(AND($J63&lt;&gt;Menus!$I$2,$J63&lt;&gt;Menus!$I$3,$J63&lt;&gt;Menus!$I$4,$J63&lt;&gt;Menus!$I$5,$J63&lt;&gt;Menus!$I$6,$J63&lt;&gt;Menus!$I$7,$J63&lt;&gt;Menus!$I$8,$J63&lt;&gt;Menus!$I$9,$J63&lt;&gt;Menus!$I$10),AND(OR($F63=Menus!$H$10,$F63=Menus!$H$11,$F63=Menus!$H$12),AND($J63&lt;&gt;Menus!$I$2,$J63&lt;&gt;Menus!$I$10))),Oof2nd_NotOK,IF(OR($B63=Menus!$N$2,ISERROR(VLOOKUP($R63,$D$15:$J$34,7)))=TRUE,Select1PrincipalNo,IF($F63=Menus!$J$2,SelectaPrincipal,IF(VLOOKUP($R63,$D$15:$J$34,7)=Menus!$I$3,IF(OR($F63=Menus!$J$3,$F63=Menus!$J$4),OK,NOT_OK),IF(VLOOKUP($R63,$D$15:$J$34,7)=Menus!$I$4,IF(OR($F63=Menus!$J$5,$F63=Menus!$J$6,$F63=Menus!$J$7,$F63=Menus!$J$8),OK,NOT_OK),IF(OR(VLOOKUP($R63,$D$15:$J$34,7)=Menus!$I$5,VLOOKUP($R63,$D$15:$J$34,7)=Menus!$I$6),IF(OR($F63=Menus!$J$9,$F63=Menus!$J$10,$F63=Menus!$J$11),OK,NOT_OK),IF(VLOOKUP($R63,$D$15:$J$34,7)=Menus!$I$7,IF(OR($F63=Menus!$J$10,$F63=Menus!$J$11,$F63=Menus!$J$12),OK,NOT_OK),IF(VLOOKUP($R63,$D$15:$J$34,7)=Menus!$I$8,IF(OR($F63=Menus!$J$11,$F63=Menus!$J$13,$F63=Menus!$J$14),OK,NOT_OK),IF(VLOOKUP($R63,$D$15:$J$34,7)=Menus!$I$9,IF($F63=Menus!$J$13,OK,NOT_OK),IF(VLOOKUP($R63,$D$15:$J$34,7)=Menus!$I$10,NOT_OK,"")))))))))&amp;IF($D63="","",IF(AND($J63&lt;&gt;Menus!$I$2,$J63&lt;&gt;Menus!$I$10),Last,IF(AND($F63&lt;&gt;Menus!$I$2,$J63=Menus!$I$10),Final,"")))))</f>
        <v>Please select a First Level Principal Entity #, as applicable.</v>
      </c>
      <c r="R63" s="117" t="str">
        <f t="shared" si="3"/>
        <v/>
      </c>
      <c r="T63" s="117">
        <f t="shared" si="2"/>
        <v>0</v>
      </c>
    </row>
    <row r="64" spans="2:20" ht="20.100000000000001" customHeight="1" x14ac:dyDescent="0.25">
      <c r="B64" s="130" t="s">
        <v>12</v>
      </c>
      <c r="D64" s="22" t="str">
        <f>IF($B64=Menus!$N$2,"",IF(LEFT($B64,3)="N/A","N/A",TEXT(IF(RIGHT(LEFT($B64,2),1)=".",LEFT($B64,1),LEFT($B64,2)),"#")&amp;"."&amp;CHOOSE(IF($B64=Menus!$N$2,0,COUNTIF($B$42:$B64,$B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4" s="22"/>
      <c r="F64" s="30" t="s">
        <v>2</v>
      </c>
      <c r="G64" s="74"/>
      <c r="H64" s="9"/>
      <c r="I64" s="73"/>
      <c r="J64" s="9" t="s">
        <v>2</v>
      </c>
      <c r="L64" s="93" t="str">
        <f>"Rows for "&amp;IF(OR($F$4=Menus!$Q$4,$F$4=Menus!$Q$5),"1st Co-","")&amp;"Developer data."</f>
        <v>Rows for Developer data.</v>
      </c>
      <c r="N64" s="101" t="str">
        <f>IF(OR($F64=Menus!$J$2,$F64=Menus!$J$3,$F64=Menus!$J$4,$F64=Menus!$J$5,$F64=Menus!$J$6,$F64=Menus!$J$7,$F64=Menus!$J$8,$F64=Menus!$J$9,$F64=Menus!$J$10,$F64=Menus!$J$11,$F64=Menus!$J$12,$F64=Menus!$J$13,$F64=Menus!$J$14)=FALSE,Pof1st_NotOK,IF(OR(AND($J64&lt;&gt;Menus!$I$2,$J64&lt;&gt;Menus!$I$3,$J64&lt;&gt;Menus!$I$4,$J64&lt;&gt;Menus!$I$5,$J64&lt;&gt;Menus!$I$6,$J64&lt;&gt;Menus!$I$7,$J64&lt;&gt;Menus!$I$8,$J64&lt;&gt;Menus!$I$9,$J64&lt;&gt;Menus!$I$10),AND(OR($F64=Menus!$H$10,$F64=Menus!$H$11,$F64=Menus!$H$12),AND($J64&lt;&gt;Menus!$I$2,$J64&lt;&gt;Menus!$I$10))),Oof2nd_NotOK,IF(OR($B64=Menus!$N$2,ISERROR(VLOOKUP($R64,$D$15:$J$34,7)))=TRUE,Select1PrincipalNo,IF($F64=Menus!$J$2,SelectaPrincipal,IF(VLOOKUP($R64,$D$15:$J$34,7)=Menus!$I$3,IF(OR($F64=Menus!$J$3,$F64=Menus!$J$4),OK,NOT_OK),IF(VLOOKUP($R64,$D$15:$J$34,7)=Menus!$I$4,IF(OR($F64=Menus!$J$5,$F64=Menus!$J$6,$F64=Menus!$J$7,$F64=Menus!$J$8),OK,NOT_OK),IF(OR(VLOOKUP($R64,$D$15:$J$34,7)=Menus!$I$5,VLOOKUP($R64,$D$15:$J$34,7)=Menus!$I$6),IF(OR($F64=Menus!$J$9,$F64=Menus!$J$10,$F64=Menus!$J$11),OK,NOT_OK),IF(VLOOKUP($R64,$D$15:$J$34,7)=Menus!$I$7,IF(OR($F64=Menus!$J$10,$F64=Menus!$J$11,$F64=Menus!$J$12),OK,NOT_OK),IF(VLOOKUP($R64,$D$15:$J$34,7)=Menus!$I$8,IF(OR($F64=Menus!$J$11,$F64=Menus!$J$13,$F64=Menus!$J$14),OK,NOT_OK),IF(VLOOKUP($R64,$D$15:$J$34,7)=Menus!$I$9,IF($F64=Menus!$J$13,OK,NOT_OK),IF(VLOOKUP($R64,$D$15:$J$34,7)=Menus!$I$10,NOT_OK,"")))))))))&amp;IF($D64="","",IF(AND($J64&lt;&gt;Menus!$I$2,$J64&lt;&gt;Menus!$I$10),Last,IF(AND($F64&lt;&gt;Menus!$I$2,$J64=Menus!$I$10),Final,"")))))</f>
        <v>Please select a First Level Principal Entity #, as applicable.</v>
      </c>
      <c r="R64" s="117" t="str">
        <f t="shared" si="3"/>
        <v/>
      </c>
      <c r="T64" s="117">
        <f t="shared" si="2"/>
        <v>0</v>
      </c>
    </row>
    <row r="65" spans="2:20" ht="20.100000000000001" customHeight="1" x14ac:dyDescent="0.25">
      <c r="B65" s="130" t="s">
        <v>12</v>
      </c>
      <c r="D65" s="22" t="str">
        <f>IF($B65=Menus!$N$2,"",IF(LEFT($B65,3)="N/A","N/A",TEXT(IF(RIGHT(LEFT($B65,2),1)=".",LEFT($B65,1),LEFT($B65,2)),"#")&amp;"."&amp;CHOOSE(IF($B65=Menus!$N$2,0,COUNTIF($B$42:$B65,$B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5" s="22"/>
      <c r="F65" s="30" t="s">
        <v>2</v>
      </c>
      <c r="G65" s="74"/>
      <c r="H65" s="9"/>
      <c r="I65" s="73"/>
      <c r="J65" s="9" t="s">
        <v>2</v>
      </c>
      <c r="L65" s="93" t="str">
        <f>"Rows for "&amp;IF(OR($F$4=Menus!$Q$4,$F$4=Menus!$Q$5),"1st Co-","")&amp;"Developer data."</f>
        <v>Rows for Developer data.</v>
      </c>
      <c r="N65" s="101" t="str">
        <f>IF(OR($F65=Menus!$J$2,$F65=Menus!$J$3,$F65=Menus!$J$4,$F65=Menus!$J$5,$F65=Menus!$J$6,$F65=Menus!$J$7,$F65=Menus!$J$8,$F65=Menus!$J$9,$F65=Menus!$J$10,$F65=Menus!$J$11,$F65=Menus!$J$12,$F65=Menus!$J$13,$F65=Menus!$J$14)=FALSE,Pof1st_NotOK,IF(OR(AND($J65&lt;&gt;Menus!$I$2,$J65&lt;&gt;Menus!$I$3,$J65&lt;&gt;Menus!$I$4,$J65&lt;&gt;Menus!$I$5,$J65&lt;&gt;Menus!$I$6,$J65&lt;&gt;Menus!$I$7,$J65&lt;&gt;Menus!$I$8,$J65&lt;&gt;Menus!$I$9,$J65&lt;&gt;Menus!$I$10),AND(OR($F65=Menus!$H$10,$F65=Menus!$H$11,$F65=Menus!$H$12),AND($J65&lt;&gt;Menus!$I$2,$J65&lt;&gt;Menus!$I$10))),Oof2nd_NotOK,IF(OR($B65=Menus!$N$2,ISERROR(VLOOKUP($R65,$D$15:$J$34,7)))=TRUE,Select1PrincipalNo,IF($F65=Menus!$J$2,SelectaPrincipal,IF(VLOOKUP($R65,$D$15:$J$34,7)=Menus!$I$3,IF(OR($F65=Menus!$J$3,$F65=Menus!$J$4),OK,NOT_OK),IF(VLOOKUP($R65,$D$15:$J$34,7)=Menus!$I$4,IF(OR($F65=Menus!$J$5,$F65=Menus!$J$6,$F65=Menus!$J$7,$F65=Menus!$J$8),OK,NOT_OK),IF(OR(VLOOKUP($R65,$D$15:$J$34,7)=Menus!$I$5,VLOOKUP($R65,$D$15:$J$34,7)=Menus!$I$6),IF(OR($F65=Menus!$J$9,$F65=Menus!$J$10,$F65=Menus!$J$11),OK,NOT_OK),IF(VLOOKUP($R65,$D$15:$J$34,7)=Menus!$I$7,IF(OR($F65=Menus!$J$10,$F65=Menus!$J$11,$F65=Menus!$J$12),OK,NOT_OK),IF(VLOOKUP($R65,$D$15:$J$34,7)=Menus!$I$8,IF(OR($F65=Menus!$J$11,$F65=Menus!$J$13,$F65=Menus!$J$14),OK,NOT_OK),IF(VLOOKUP($R65,$D$15:$J$34,7)=Menus!$I$9,IF($F65=Menus!$J$13,OK,NOT_OK),IF(VLOOKUP($R65,$D$15:$J$34,7)=Menus!$I$10,NOT_OK,"")))))))))&amp;IF($D65="","",IF(AND($J65&lt;&gt;Menus!$I$2,$J65&lt;&gt;Menus!$I$10),Last,IF(AND($F65&lt;&gt;Menus!$I$2,$J65=Menus!$I$10),Final,"")))))</f>
        <v>Please select a First Level Principal Entity #, as applicable.</v>
      </c>
      <c r="R65" s="117" t="str">
        <f t="shared" si="3"/>
        <v/>
      </c>
      <c r="T65" s="117">
        <f t="shared" si="2"/>
        <v>0</v>
      </c>
    </row>
    <row r="66" spans="2:20" ht="20.100000000000001" customHeight="1" x14ac:dyDescent="0.25">
      <c r="B66" s="130" t="s">
        <v>12</v>
      </c>
      <c r="D66" s="22" t="str">
        <f>IF($B66=Menus!$N$2,"",IF(LEFT($B66,3)="N/A","N/A",TEXT(IF(RIGHT(LEFT($B66,2),1)=".",LEFT($B66,1),LEFT($B66,2)),"#")&amp;"."&amp;CHOOSE(IF($B66=Menus!$N$2,0,COUNTIF($B$42:$B66,$B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6" s="22"/>
      <c r="F66" s="30" t="s">
        <v>2</v>
      </c>
      <c r="G66" s="74"/>
      <c r="H66" s="9"/>
      <c r="I66" s="73"/>
      <c r="J66" s="9" t="s">
        <v>2</v>
      </c>
      <c r="L66" s="93" t="str">
        <f>"Rows for "&amp;IF(OR($F$4=Menus!$Q$4,$F$4=Menus!$Q$5),"1st Co-","")&amp;"Developer data."</f>
        <v>Rows for Developer data.</v>
      </c>
      <c r="N66" s="101" t="str">
        <f>IF(OR($F66=Menus!$J$2,$F66=Menus!$J$3,$F66=Menus!$J$4,$F66=Menus!$J$5,$F66=Menus!$J$6,$F66=Menus!$J$7,$F66=Menus!$J$8,$F66=Menus!$J$9,$F66=Menus!$J$10,$F66=Menus!$J$11,$F66=Menus!$J$12,$F66=Menus!$J$13,$F66=Menus!$J$14)=FALSE,Pof1st_NotOK,IF(OR(AND($J66&lt;&gt;Menus!$I$2,$J66&lt;&gt;Menus!$I$3,$J66&lt;&gt;Menus!$I$4,$J66&lt;&gt;Menus!$I$5,$J66&lt;&gt;Menus!$I$6,$J66&lt;&gt;Menus!$I$7,$J66&lt;&gt;Menus!$I$8,$J66&lt;&gt;Menus!$I$9,$J66&lt;&gt;Menus!$I$10),AND(OR($F66=Menus!$H$10,$F66=Menus!$H$11,$F66=Menus!$H$12),AND($J66&lt;&gt;Menus!$I$2,$J66&lt;&gt;Menus!$I$10))),Oof2nd_NotOK,IF(OR($B66=Menus!$N$2,ISERROR(VLOOKUP($R66,$D$15:$J$34,7)))=TRUE,Select1PrincipalNo,IF($F66=Menus!$J$2,SelectaPrincipal,IF(VLOOKUP($R66,$D$15:$J$34,7)=Menus!$I$3,IF(OR($F66=Menus!$J$3,$F66=Menus!$J$4),OK,NOT_OK),IF(VLOOKUP($R66,$D$15:$J$34,7)=Menus!$I$4,IF(OR($F66=Menus!$J$5,$F66=Menus!$J$6,$F66=Menus!$J$7,$F66=Menus!$J$8),OK,NOT_OK),IF(OR(VLOOKUP($R66,$D$15:$J$34,7)=Menus!$I$5,VLOOKUP($R66,$D$15:$J$34,7)=Menus!$I$6),IF(OR($F66=Menus!$J$9,$F66=Menus!$J$10,$F66=Menus!$J$11),OK,NOT_OK),IF(VLOOKUP($R66,$D$15:$J$34,7)=Menus!$I$7,IF(OR($F66=Menus!$J$10,$F66=Menus!$J$11,$F66=Menus!$J$12),OK,NOT_OK),IF(VLOOKUP($R66,$D$15:$J$34,7)=Menus!$I$8,IF(OR($F66=Menus!$J$11,$F66=Menus!$J$13,$F66=Menus!$J$14),OK,NOT_OK),IF(VLOOKUP($R66,$D$15:$J$34,7)=Menus!$I$9,IF($F66=Menus!$J$13,OK,NOT_OK),IF(VLOOKUP($R66,$D$15:$J$34,7)=Menus!$I$10,NOT_OK,"")))))))))&amp;IF($D66="","",IF(AND($J66&lt;&gt;Menus!$I$2,$J66&lt;&gt;Menus!$I$10),Last,IF(AND($F66&lt;&gt;Menus!$I$2,$J66=Menus!$I$10),Final,"")))))</f>
        <v>Please select a First Level Principal Entity #, as applicable.</v>
      </c>
      <c r="R66" s="117" t="str">
        <f t="shared" si="3"/>
        <v/>
      </c>
      <c r="T66" s="117">
        <f t="shared" si="2"/>
        <v>0</v>
      </c>
    </row>
    <row r="67" spans="2:20" ht="20.100000000000001" customHeight="1" x14ac:dyDescent="0.25">
      <c r="B67" s="130" t="s">
        <v>12</v>
      </c>
      <c r="D67" s="22" t="str">
        <f>IF($B67=Menus!$N$2,"",IF(LEFT($B67,3)="N/A","N/A",TEXT(IF(RIGHT(LEFT($B67,2),1)=".",LEFT($B67,1),LEFT($B67,2)),"#")&amp;"."&amp;CHOOSE(IF($B67=Menus!$N$2,0,COUNTIF($B$42:$B67,$B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7" s="22"/>
      <c r="F67" s="30" t="s">
        <v>2</v>
      </c>
      <c r="G67" s="74"/>
      <c r="H67" s="9"/>
      <c r="I67" s="73"/>
      <c r="J67" s="9" t="s">
        <v>2</v>
      </c>
      <c r="L67" s="93" t="str">
        <f>"Rows for "&amp;IF(OR($F$4=Menus!$Q$4,$F$4=Menus!$Q$5),"1st Co-","")&amp;"Developer data."</f>
        <v>Rows for Developer data.</v>
      </c>
      <c r="N67" s="101" t="str">
        <f>IF(OR($F67=Menus!$J$2,$F67=Menus!$J$3,$F67=Menus!$J$4,$F67=Menus!$J$5,$F67=Menus!$J$6,$F67=Menus!$J$7,$F67=Menus!$J$8,$F67=Menus!$J$9,$F67=Menus!$J$10,$F67=Menus!$J$11,$F67=Menus!$J$12,$F67=Menus!$J$13,$F67=Menus!$J$14)=FALSE,Pof1st_NotOK,IF(OR(AND($J67&lt;&gt;Menus!$I$2,$J67&lt;&gt;Menus!$I$3,$J67&lt;&gt;Menus!$I$4,$J67&lt;&gt;Menus!$I$5,$J67&lt;&gt;Menus!$I$6,$J67&lt;&gt;Menus!$I$7,$J67&lt;&gt;Menus!$I$8,$J67&lt;&gt;Menus!$I$9,$J67&lt;&gt;Menus!$I$10),AND(OR($F67=Menus!$H$10,$F67=Menus!$H$11,$F67=Menus!$H$12),AND($J67&lt;&gt;Menus!$I$2,$J67&lt;&gt;Menus!$I$10))),Oof2nd_NotOK,IF(OR($B67=Menus!$N$2,ISERROR(VLOOKUP($R67,$D$15:$J$34,7)))=TRUE,Select1PrincipalNo,IF($F67=Menus!$J$2,SelectaPrincipal,IF(VLOOKUP($R67,$D$15:$J$34,7)=Menus!$I$3,IF(OR($F67=Menus!$J$3,$F67=Menus!$J$4),OK,NOT_OK),IF(VLOOKUP($R67,$D$15:$J$34,7)=Menus!$I$4,IF(OR($F67=Menus!$J$5,$F67=Menus!$J$6,$F67=Menus!$J$7,$F67=Menus!$J$8),OK,NOT_OK),IF(OR(VLOOKUP($R67,$D$15:$J$34,7)=Menus!$I$5,VLOOKUP($R67,$D$15:$J$34,7)=Menus!$I$6),IF(OR($F67=Menus!$J$9,$F67=Menus!$J$10,$F67=Menus!$J$11),OK,NOT_OK),IF(VLOOKUP($R67,$D$15:$J$34,7)=Menus!$I$7,IF(OR($F67=Menus!$J$10,$F67=Menus!$J$11,$F67=Menus!$J$12),OK,NOT_OK),IF(VLOOKUP($R67,$D$15:$J$34,7)=Menus!$I$8,IF(OR($F67=Menus!$J$11,$F67=Menus!$J$13,$F67=Menus!$J$14),OK,NOT_OK),IF(VLOOKUP($R67,$D$15:$J$34,7)=Menus!$I$9,IF($F67=Menus!$J$13,OK,NOT_OK),IF(VLOOKUP($R67,$D$15:$J$34,7)=Menus!$I$10,NOT_OK,"")))))))))&amp;IF($D67="","",IF(AND($J67&lt;&gt;Menus!$I$2,$J67&lt;&gt;Menus!$I$10),Last,IF(AND($F67&lt;&gt;Menus!$I$2,$J67=Menus!$I$10),Final,"")))))</f>
        <v>Please select a First Level Principal Entity #, as applicable.</v>
      </c>
      <c r="R67" s="117" t="str">
        <f t="shared" si="3"/>
        <v/>
      </c>
      <c r="T67" s="117">
        <f t="shared" si="2"/>
        <v>0</v>
      </c>
    </row>
    <row r="68" spans="2:20" ht="20.100000000000001" customHeight="1" x14ac:dyDescent="0.25">
      <c r="B68" s="130" t="s">
        <v>12</v>
      </c>
      <c r="D68" s="22" t="str">
        <f>IF($B68=Menus!$N$2,"",IF(LEFT($B68,3)="N/A","N/A",TEXT(IF(RIGHT(LEFT($B68,2),1)=".",LEFT($B68,1),LEFT($B68,2)),"#")&amp;"."&amp;CHOOSE(IF($B68=Menus!$N$2,0,COUNTIF($B$42:$B68,$B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8" s="22"/>
      <c r="F68" s="30" t="s">
        <v>2</v>
      </c>
      <c r="G68" s="74"/>
      <c r="H68" s="9"/>
      <c r="I68" s="73"/>
      <c r="J68" s="9" t="s">
        <v>2</v>
      </c>
      <c r="L68" s="93" t="str">
        <f>"Rows for "&amp;IF(OR($F$4=Menus!$Q$4,$F$4=Menus!$Q$5),"1st Co-","")&amp;"Developer data."</f>
        <v>Rows for Developer data.</v>
      </c>
      <c r="N68" s="101" t="str">
        <f>IF(OR($F68=Menus!$J$2,$F68=Menus!$J$3,$F68=Menus!$J$4,$F68=Menus!$J$5,$F68=Menus!$J$6,$F68=Menus!$J$7,$F68=Menus!$J$8,$F68=Menus!$J$9,$F68=Menus!$J$10,$F68=Menus!$J$11,$F68=Menus!$J$12,$F68=Menus!$J$13,$F68=Menus!$J$14)=FALSE,Pof1st_NotOK,IF(OR(AND($J68&lt;&gt;Menus!$I$2,$J68&lt;&gt;Menus!$I$3,$J68&lt;&gt;Menus!$I$4,$J68&lt;&gt;Menus!$I$5,$J68&lt;&gt;Menus!$I$6,$J68&lt;&gt;Menus!$I$7,$J68&lt;&gt;Menus!$I$8,$J68&lt;&gt;Menus!$I$9,$J68&lt;&gt;Menus!$I$10),AND(OR($F68=Menus!$H$10,$F68=Menus!$H$11,$F68=Menus!$H$12),AND($J68&lt;&gt;Menus!$I$2,$J68&lt;&gt;Menus!$I$10))),Oof2nd_NotOK,IF(OR($B68=Menus!$N$2,ISERROR(VLOOKUP($R68,$D$15:$J$34,7)))=TRUE,Select1PrincipalNo,IF($F68=Menus!$J$2,SelectaPrincipal,IF(VLOOKUP($R68,$D$15:$J$34,7)=Menus!$I$3,IF(OR($F68=Menus!$J$3,$F68=Menus!$J$4),OK,NOT_OK),IF(VLOOKUP($R68,$D$15:$J$34,7)=Menus!$I$4,IF(OR($F68=Menus!$J$5,$F68=Menus!$J$6,$F68=Menus!$J$7,$F68=Menus!$J$8),OK,NOT_OK),IF(OR(VLOOKUP($R68,$D$15:$J$34,7)=Menus!$I$5,VLOOKUP($R68,$D$15:$J$34,7)=Menus!$I$6),IF(OR($F68=Menus!$J$9,$F68=Menus!$J$10,$F68=Menus!$J$11),OK,NOT_OK),IF(VLOOKUP($R68,$D$15:$J$34,7)=Menus!$I$7,IF(OR($F68=Menus!$J$10,$F68=Menus!$J$11,$F68=Menus!$J$12),OK,NOT_OK),IF(VLOOKUP($R68,$D$15:$J$34,7)=Menus!$I$8,IF(OR($F68=Menus!$J$11,$F68=Menus!$J$13,$F68=Menus!$J$14),OK,NOT_OK),IF(VLOOKUP($R68,$D$15:$J$34,7)=Menus!$I$9,IF($F68=Menus!$J$13,OK,NOT_OK),IF(VLOOKUP($R68,$D$15:$J$34,7)=Menus!$I$10,NOT_OK,"")))))))))&amp;IF($D68="","",IF(AND($J68&lt;&gt;Menus!$I$2,$J68&lt;&gt;Menus!$I$10),Last,IF(AND($F68&lt;&gt;Menus!$I$2,$J68=Menus!$I$10),Final,"")))))</f>
        <v>Please select a First Level Principal Entity #, as applicable.</v>
      </c>
      <c r="R68" s="117" t="str">
        <f t="shared" si="3"/>
        <v/>
      </c>
      <c r="T68" s="117">
        <f t="shared" si="2"/>
        <v>0</v>
      </c>
    </row>
    <row r="69" spans="2:20" ht="20.100000000000001" customHeight="1" x14ac:dyDescent="0.25">
      <c r="B69" s="130" t="s">
        <v>12</v>
      </c>
      <c r="D69" s="22" t="str">
        <f>IF($B69=Menus!$N$2,"",IF(LEFT($B69,3)="N/A","N/A",TEXT(IF(RIGHT(LEFT($B69,2),1)=".",LEFT($B69,1),LEFT($B69,2)),"#")&amp;"."&amp;CHOOSE(IF($B69=Menus!$N$2,0,COUNTIF($B$42:$B69,$B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69" s="22"/>
      <c r="F69" s="30" t="s">
        <v>2</v>
      </c>
      <c r="G69" s="74"/>
      <c r="H69" s="9"/>
      <c r="I69" s="73"/>
      <c r="J69" s="9" t="s">
        <v>2</v>
      </c>
      <c r="L69" s="93" t="str">
        <f>"Rows for "&amp;IF(OR($F$4=Menus!$Q$4,$F$4=Menus!$Q$5),"1st Co-","")&amp;"Developer data."</f>
        <v>Rows for Developer data.</v>
      </c>
      <c r="N69" s="101" t="str">
        <f>IF(OR($F69=Menus!$J$2,$F69=Menus!$J$3,$F69=Menus!$J$4,$F69=Menus!$J$5,$F69=Menus!$J$6,$F69=Menus!$J$7,$F69=Menus!$J$8,$F69=Menus!$J$9,$F69=Menus!$J$10,$F69=Menus!$J$11,$F69=Menus!$J$12,$F69=Menus!$J$13,$F69=Menus!$J$14)=FALSE,Pof1st_NotOK,IF(OR(AND($J69&lt;&gt;Menus!$I$2,$J69&lt;&gt;Menus!$I$3,$J69&lt;&gt;Menus!$I$4,$J69&lt;&gt;Menus!$I$5,$J69&lt;&gt;Menus!$I$6,$J69&lt;&gt;Menus!$I$7,$J69&lt;&gt;Menus!$I$8,$J69&lt;&gt;Menus!$I$9,$J69&lt;&gt;Menus!$I$10),AND(OR($F69=Menus!$H$10,$F69=Menus!$H$11,$F69=Menus!$H$12),AND($J69&lt;&gt;Menus!$I$2,$J69&lt;&gt;Menus!$I$10))),Oof2nd_NotOK,IF(OR($B69=Menus!$N$2,ISERROR(VLOOKUP($R69,$D$15:$J$34,7)))=TRUE,Select1PrincipalNo,IF($F69=Menus!$J$2,SelectaPrincipal,IF(VLOOKUP($R69,$D$15:$J$34,7)=Menus!$I$3,IF(OR($F69=Menus!$J$3,$F69=Menus!$J$4),OK,NOT_OK),IF(VLOOKUP($R69,$D$15:$J$34,7)=Menus!$I$4,IF(OR($F69=Menus!$J$5,$F69=Menus!$J$6,$F69=Menus!$J$7,$F69=Menus!$J$8),OK,NOT_OK),IF(OR(VLOOKUP($R69,$D$15:$J$34,7)=Menus!$I$5,VLOOKUP($R69,$D$15:$J$34,7)=Menus!$I$6),IF(OR($F69=Menus!$J$9,$F69=Menus!$J$10,$F69=Menus!$J$11),OK,NOT_OK),IF(VLOOKUP($R69,$D$15:$J$34,7)=Menus!$I$7,IF(OR($F69=Menus!$J$10,$F69=Menus!$J$11,$F69=Menus!$J$12),OK,NOT_OK),IF(VLOOKUP($R69,$D$15:$J$34,7)=Menus!$I$8,IF(OR($F69=Menus!$J$11,$F69=Menus!$J$13,$F69=Menus!$J$14),OK,NOT_OK),IF(VLOOKUP($R69,$D$15:$J$34,7)=Menus!$I$9,IF($F69=Menus!$J$13,OK,NOT_OK),IF(VLOOKUP($R69,$D$15:$J$34,7)=Menus!$I$10,NOT_OK,"")))))))))&amp;IF($D69="","",IF(AND($J69&lt;&gt;Menus!$I$2,$J69&lt;&gt;Menus!$I$10),Last,IF(AND($F69&lt;&gt;Menus!$I$2,$J69=Menus!$I$10),Final,"")))))</f>
        <v>Please select a First Level Principal Entity #, as applicable.</v>
      </c>
      <c r="R69" s="117" t="str">
        <f t="shared" si="3"/>
        <v/>
      </c>
      <c r="T69" s="117">
        <f t="shared" si="2"/>
        <v>0</v>
      </c>
    </row>
    <row r="70" spans="2:20" ht="20.100000000000001" customHeight="1" x14ac:dyDescent="0.25">
      <c r="B70" s="130" t="s">
        <v>12</v>
      </c>
      <c r="D70" s="22" t="str">
        <f>IF($B70=Menus!$N$2,"",IF(LEFT($B70,3)="N/A","N/A",TEXT(IF(RIGHT(LEFT($B70,2),1)=".",LEFT($B70,1),LEFT($B70,2)),"#")&amp;"."&amp;CHOOSE(IF($B70=Menus!$N$2,0,COUNTIF($B$42:$B70,$B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0" s="22"/>
      <c r="F70" s="30" t="s">
        <v>2</v>
      </c>
      <c r="G70" s="74"/>
      <c r="H70" s="9"/>
      <c r="I70" s="73"/>
      <c r="J70" s="9" t="s">
        <v>2</v>
      </c>
      <c r="L70" s="93" t="str">
        <f>"Rows for "&amp;IF(OR($F$4=Menus!$Q$4,$F$4=Menus!$Q$5),"1st Co-","")&amp;"Developer data."</f>
        <v>Rows for Developer data.</v>
      </c>
      <c r="N70" s="101" t="str">
        <f>IF(OR($F70=Menus!$J$2,$F70=Menus!$J$3,$F70=Menus!$J$4,$F70=Menus!$J$5,$F70=Menus!$J$6,$F70=Menus!$J$7,$F70=Menus!$J$8,$F70=Menus!$J$9,$F70=Menus!$J$10,$F70=Menus!$J$11,$F70=Menus!$J$12,$F70=Menus!$J$13,$F70=Menus!$J$14)=FALSE,Pof1st_NotOK,IF(OR(AND($J70&lt;&gt;Menus!$I$2,$J70&lt;&gt;Menus!$I$3,$J70&lt;&gt;Menus!$I$4,$J70&lt;&gt;Menus!$I$5,$J70&lt;&gt;Menus!$I$6,$J70&lt;&gt;Menus!$I$7,$J70&lt;&gt;Menus!$I$8,$J70&lt;&gt;Menus!$I$9,$J70&lt;&gt;Menus!$I$10),AND(OR($F70=Menus!$H$10,$F70=Menus!$H$11,$F70=Menus!$H$12),AND($J70&lt;&gt;Menus!$I$2,$J70&lt;&gt;Menus!$I$10))),Oof2nd_NotOK,IF(OR($B70=Menus!$N$2,ISERROR(VLOOKUP($R70,$D$15:$J$34,7)))=TRUE,Select1PrincipalNo,IF($F70=Menus!$J$2,SelectaPrincipal,IF(VLOOKUP($R70,$D$15:$J$34,7)=Menus!$I$3,IF(OR($F70=Menus!$J$3,$F70=Menus!$J$4),OK,NOT_OK),IF(VLOOKUP($R70,$D$15:$J$34,7)=Menus!$I$4,IF(OR($F70=Menus!$J$5,$F70=Menus!$J$6,$F70=Menus!$J$7,$F70=Menus!$J$8),OK,NOT_OK),IF(OR(VLOOKUP($R70,$D$15:$J$34,7)=Menus!$I$5,VLOOKUP($R70,$D$15:$J$34,7)=Menus!$I$6),IF(OR($F70=Menus!$J$9,$F70=Menus!$J$10,$F70=Menus!$J$11),OK,NOT_OK),IF(VLOOKUP($R70,$D$15:$J$34,7)=Menus!$I$7,IF(OR($F70=Menus!$J$10,$F70=Menus!$J$11,$F70=Menus!$J$12),OK,NOT_OK),IF(VLOOKUP($R70,$D$15:$J$34,7)=Menus!$I$8,IF(OR($F70=Menus!$J$11,$F70=Menus!$J$13,$F70=Menus!$J$14),OK,NOT_OK),IF(VLOOKUP($R70,$D$15:$J$34,7)=Menus!$I$9,IF($F70=Menus!$J$13,OK,NOT_OK),IF(VLOOKUP($R70,$D$15:$J$34,7)=Menus!$I$10,NOT_OK,"")))))))))&amp;IF($D70="","",IF(AND($J70&lt;&gt;Menus!$I$2,$J70&lt;&gt;Menus!$I$10),Last,IF(AND($F70&lt;&gt;Menus!$I$2,$J70=Menus!$I$10),Final,"")))))</f>
        <v>Please select a First Level Principal Entity #, as applicable.</v>
      </c>
      <c r="R70" s="117" t="str">
        <f t="shared" si="3"/>
        <v/>
      </c>
      <c r="T70" s="117">
        <f t="shared" si="2"/>
        <v>0</v>
      </c>
    </row>
    <row r="71" spans="2:20" ht="20.100000000000001" customHeight="1" x14ac:dyDescent="0.25">
      <c r="B71" s="130" t="s">
        <v>12</v>
      </c>
      <c r="D71" s="22" t="str">
        <f>IF($B71=Menus!$N$2,"",IF(LEFT($B71,3)="N/A","N/A",TEXT(IF(RIGHT(LEFT($B71,2),1)=".",LEFT($B71,1),LEFT($B71,2)),"#")&amp;"."&amp;CHOOSE(IF($B71=Menus!$N$2,0,COUNTIF($B$42:$B71,$B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1" s="22"/>
      <c r="F71" s="30" t="s">
        <v>2</v>
      </c>
      <c r="G71" s="74"/>
      <c r="H71" s="9"/>
      <c r="I71" s="73"/>
      <c r="J71" s="9" t="s">
        <v>2</v>
      </c>
      <c r="L71" s="93" t="str">
        <f>"Rows for "&amp;IF(OR($F$4=Menus!$Q$4,$F$4=Menus!$Q$5),"1st Co-","")&amp;"Developer data."</f>
        <v>Rows for Developer data.</v>
      </c>
      <c r="N71" s="101" t="str">
        <f>IF(OR($F71=Menus!$J$2,$F71=Menus!$J$3,$F71=Menus!$J$4,$F71=Menus!$J$5,$F71=Menus!$J$6,$F71=Menus!$J$7,$F71=Menus!$J$8,$F71=Menus!$J$9,$F71=Menus!$J$10,$F71=Menus!$J$11,$F71=Menus!$J$12,$F71=Menus!$J$13,$F71=Menus!$J$14)=FALSE,Pof1st_NotOK,IF(OR(AND($J71&lt;&gt;Menus!$I$2,$J71&lt;&gt;Menus!$I$3,$J71&lt;&gt;Menus!$I$4,$J71&lt;&gt;Menus!$I$5,$J71&lt;&gt;Menus!$I$6,$J71&lt;&gt;Menus!$I$7,$J71&lt;&gt;Menus!$I$8,$J71&lt;&gt;Menus!$I$9,$J71&lt;&gt;Menus!$I$10),AND(OR($F71=Menus!$H$10,$F71=Menus!$H$11,$F71=Menus!$H$12),AND($J71&lt;&gt;Menus!$I$2,$J71&lt;&gt;Menus!$I$10))),Oof2nd_NotOK,IF(OR($B71=Menus!$N$2,ISERROR(VLOOKUP($R71,$D$15:$J$34,7)))=TRUE,Select1PrincipalNo,IF($F71=Menus!$J$2,SelectaPrincipal,IF(VLOOKUP($R71,$D$15:$J$34,7)=Menus!$I$3,IF(OR($F71=Menus!$J$3,$F71=Menus!$J$4),OK,NOT_OK),IF(VLOOKUP($R71,$D$15:$J$34,7)=Menus!$I$4,IF(OR($F71=Menus!$J$5,$F71=Menus!$J$6,$F71=Menus!$J$7,$F71=Menus!$J$8),OK,NOT_OK),IF(OR(VLOOKUP($R71,$D$15:$J$34,7)=Menus!$I$5,VLOOKUP($R71,$D$15:$J$34,7)=Menus!$I$6),IF(OR($F71=Menus!$J$9,$F71=Menus!$J$10,$F71=Menus!$J$11),OK,NOT_OK),IF(VLOOKUP($R71,$D$15:$J$34,7)=Menus!$I$7,IF(OR($F71=Menus!$J$10,$F71=Menus!$J$11,$F71=Menus!$J$12),OK,NOT_OK),IF(VLOOKUP($R71,$D$15:$J$34,7)=Menus!$I$8,IF(OR($F71=Menus!$J$11,$F71=Menus!$J$13,$F71=Menus!$J$14),OK,NOT_OK),IF(VLOOKUP($R71,$D$15:$J$34,7)=Menus!$I$9,IF($F71=Menus!$J$13,OK,NOT_OK),IF(VLOOKUP($R71,$D$15:$J$34,7)=Menus!$I$10,NOT_OK,"")))))))))&amp;IF($D71="","",IF(AND($J71&lt;&gt;Menus!$I$2,$J71&lt;&gt;Menus!$I$10),Last,IF(AND($F71&lt;&gt;Menus!$I$2,$J71=Menus!$I$10),Final,"")))))</f>
        <v>Please select a First Level Principal Entity #, as applicable.</v>
      </c>
      <c r="R71" s="117" t="str">
        <f t="shared" si="3"/>
        <v/>
      </c>
      <c r="T71" s="117">
        <f t="shared" si="2"/>
        <v>0</v>
      </c>
    </row>
    <row r="72" spans="2:20" ht="20.100000000000001" customHeight="1" x14ac:dyDescent="0.25">
      <c r="B72" s="130" t="s">
        <v>12</v>
      </c>
      <c r="D72" s="22" t="str">
        <f>IF($B72=Menus!$N$2,"",IF(LEFT($B72,3)="N/A","N/A",TEXT(IF(RIGHT(LEFT($B72,2),1)=".",LEFT($B72,1),LEFT($B72,2)),"#")&amp;"."&amp;CHOOSE(IF($B72=Menus!$N$2,0,COUNTIF($B$42:$B72,$B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2" s="22"/>
      <c r="F72" s="30" t="s">
        <v>2</v>
      </c>
      <c r="G72" s="74"/>
      <c r="H72" s="9"/>
      <c r="I72" s="73"/>
      <c r="J72" s="9" t="s">
        <v>2</v>
      </c>
      <c r="L72" s="93" t="str">
        <f>"Rows for "&amp;IF(OR($F$4=Menus!$Q$4,$F$4=Menus!$Q$5),"1st Co-","")&amp;"Developer data."</f>
        <v>Rows for Developer data.</v>
      </c>
      <c r="N72" s="101" t="str">
        <f>IF(OR($F72=Menus!$J$2,$F72=Menus!$J$3,$F72=Menus!$J$4,$F72=Menus!$J$5,$F72=Menus!$J$6,$F72=Menus!$J$7,$F72=Menus!$J$8,$F72=Menus!$J$9,$F72=Menus!$J$10,$F72=Menus!$J$11,$F72=Menus!$J$12,$F72=Menus!$J$13,$F72=Menus!$J$14)=FALSE,Pof1st_NotOK,IF(OR(AND($J72&lt;&gt;Menus!$I$2,$J72&lt;&gt;Menus!$I$3,$J72&lt;&gt;Menus!$I$4,$J72&lt;&gt;Menus!$I$5,$J72&lt;&gt;Menus!$I$6,$J72&lt;&gt;Menus!$I$7,$J72&lt;&gt;Menus!$I$8,$J72&lt;&gt;Menus!$I$9,$J72&lt;&gt;Menus!$I$10),AND(OR($F72=Menus!$H$10,$F72=Menus!$H$11,$F72=Menus!$H$12),AND($J72&lt;&gt;Menus!$I$2,$J72&lt;&gt;Menus!$I$10))),Oof2nd_NotOK,IF(OR($B72=Menus!$N$2,ISERROR(VLOOKUP($R72,$D$15:$J$34,7)))=TRUE,Select1PrincipalNo,IF($F72=Menus!$J$2,SelectaPrincipal,IF(VLOOKUP($R72,$D$15:$J$34,7)=Menus!$I$3,IF(OR($F72=Menus!$J$3,$F72=Menus!$J$4),OK,NOT_OK),IF(VLOOKUP($R72,$D$15:$J$34,7)=Menus!$I$4,IF(OR($F72=Menus!$J$5,$F72=Menus!$J$6,$F72=Menus!$J$7,$F72=Menus!$J$8),OK,NOT_OK),IF(OR(VLOOKUP($R72,$D$15:$J$34,7)=Menus!$I$5,VLOOKUP($R72,$D$15:$J$34,7)=Menus!$I$6),IF(OR($F72=Menus!$J$9,$F72=Menus!$J$10,$F72=Menus!$J$11),OK,NOT_OK),IF(VLOOKUP($R72,$D$15:$J$34,7)=Menus!$I$7,IF(OR($F72=Menus!$J$10,$F72=Menus!$J$11,$F72=Menus!$J$12),OK,NOT_OK),IF(VLOOKUP($R72,$D$15:$J$34,7)=Menus!$I$8,IF(OR($F72=Menus!$J$11,$F72=Menus!$J$13,$F72=Menus!$J$14),OK,NOT_OK),IF(VLOOKUP($R72,$D$15:$J$34,7)=Menus!$I$9,IF($F72=Menus!$J$13,OK,NOT_OK),IF(VLOOKUP($R72,$D$15:$J$34,7)=Menus!$I$10,NOT_OK,"")))))))))&amp;IF($D72="","",IF(AND($J72&lt;&gt;Menus!$I$2,$J72&lt;&gt;Menus!$I$10),Last,IF(AND($F72&lt;&gt;Menus!$I$2,$J72=Menus!$I$10),Final,"")))))</f>
        <v>Please select a First Level Principal Entity #, as applicable.</v>
      </c>
      <c r="R72" s="117" t="str">
        <f t="shared" si="3"/>
        <v/>
      </c>
      <c r="T72" s="117">
        <f t="shared" si="2"/>
        <v>0</v>
      </c>
    </row>
    <row r="73" spans="2:20" ht="20.100000000000001" customHeight="1" x14ac:dyDescent="0.25">
      <c r="B73" s="130" t="s">
        <v>12</v>
      </c>
      <c r="D73" s="22" t="str">
        <f>IF($B73=Menus!$N$2,"",IF(LEFT($B73,3)="N/A","N/A",TEXT(IF(RIGHT(LEFT($B73,2),1)=".",LEFT($B73,1),LEFT($B73,2)),"#")&amp;"."&amp;CHOOSE(IF($B73=Menus!$N$2,0,COUNTIF($B$42:$B73,$B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3" s="22"/>
      <c r="F73" s="30" t="s">
        <v>2</v>
      </c>
      <c r="G73" s="74"/>
      <c r="H73" s="9"/>
      <c r="I73" s="73"/>
      <c r="J73" s="9" t="s">
        <v>2</v>
      </c>
      <c r="L73" s="93" t="str">
        <f>"Rows for "&amp;IF(OR($F$4=Menus!$Q$4,$F$4=Menus!$Q$5),"1st Co-","")&amp;"Developer data."</f>
        <v>Rows for Developer data.</v>
      </c>
      <c r="N73" s="101" t="str">
        <f>IF(OR($F73=Menus!$J$2,$F73=Menus!$J$3,$F73=Menus!$J$4,$F73=Menus!$J$5,$F73=Menus!$J$6,$F73=Menus!$J$7,$F73=Menus!$J$8,$F73=Menus!$J$9,$F73=Menus!$J$10,$F73=Menus!$J$11,$F73=Menus!$J$12,$F73=Menus!$J$13,$F73=Menus!$J$14)=FALSE,Pof1st_NotOK,IF(OR(AND($J73&lt;&gt;Menus!$I$2,$J73&lt;&gt;Menus!$I$3,$J73&lt;&gt;Menus!$I$4,$J73&lt;&gt;Menus!$I$5,$J73&lt;&gt;Menus!$I$6,$J73&lt;&gt;Menus!$I$7,$J73&lt;&gt;Menus!$I$8,$J73&lt;&gt;Menus!$I$9,$J73&lt;&gt;Menus!$I$10),AND(OR($F73=Menus!$H$10,$F73=Menus!$H$11,$F73=Menus!$H$12),AND($J73&lt;&gt;Menus!$I$2,$J73&lt;&gt;Menus!$I$10))),Oof2nd_NotOK,IF(OR($B73=Menus!$N$2,ISERROR(VLOOKUP($R73,$D$15:$J$34,7)))=TRUE,Select1PrincipalNo,IF($F73=Menus!$J$2,SelectaPrincipal,IF(VLOOKUP($R73,$D$15:$J$34,7)=Menus!$I$3,IF(OR($F73=Menus!$J$3,$F73=Menus!$J$4),OK,NOT_OK),IF(VLOOKUP($R73,$D$15:$J$34,7)=Menus!$I$4,IF(OR($F73=Menus!$J$5,$F73=Menus!$J$6,$F73=Menus!$J$7,$F73=Menus!$J$8),OK,NOT_OK),IF(OR(VLOOKUP($R73,$D$15:$J$34,7)=Menus!$I$5,VLOOKUP($R73,$D$15:$J$34,7)=Menus!$I$6),IF(OR($F73=Menus!$J$9,$F73=Menus!$J$10,$F73=Menus!$J$11),OK,NOT_OK),IF(VLOOKUP($R73,$D$15:$J$34,7)=Menus!$I$7,IF(OR($F73=Menus!$J$10,$F73=Menus!$J$11,$F73=Menus!$J$12),OK,NOT_OK),IF(VLOOKUP($R73,$D$15:$J$34,7)=Menus!$I$8,IF(OR($F73=Menus!$J$11,$F73=Menus!$J$13,$F73=Menus!$J$14),OK,NOT_OK),IF(VLOOKUP($R73,$D$15:$J$34,7)=Menus!$I$9,IF($F73=Menus!$J$13,OK,NOT_OK),IF(VLOOKUP($R73,$D$15:$J$34,7)=Menus!$I$10,NOT_OK,"")))))))))&amp;IF($D73="","",IF(AND($J73&lt;&gt;Menus!$I$2,$J73&lt;&gt;Menus!$I$10),Last,IF(AND($F73&lt;&gt;Menus!$I$2,$J73=Menus!$I$10),Final,"")))))</f>
        <v>Please select a First Level Principal Entity #, as applicable.</v>
      </c>
      <c r="R73" s="117" t="str">
        <f t="shared" si="3"/>
        <v/>
      </c>
      <c r="T73" s="117">
        <f t="shared" si="2"/>
        <v>0</v>
      </c>
    </row>
    <row r="74" spans="2:20" ht="20.100000000000001" customHeight="1" x14ac:dyDescent="0.25">
      <c r="B74" s="130" t="s">
        <v>12</v>
      </c>
      <c r="D74" s="22" t="str">
        <f>IF($B74=Menus!$N$2,"",IF(LEFT($B74,3)="N/A","N/A",TEXT(IF(RIGHT(LEFT($B74,2),1)=".",LEFT($B74,1),LEFT($B74,2)),"#")&amp;"."&amp;CHOOSE(IF($B74=Menus!$N$2,0,COUNTIF($B$42:$B74,$B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4" s="22"/>
      <c r="F74" s="30" t="s">
        <v>2</v>
      </c>
      <c r="G74" s="74"/>
      <c r="H74" s="9"/>
      <c r="I74" s="73"/>
      <c r="J74" s="9" t="s">
        <v>2</v>
      </c>
      <c r="L74" s="93" t="str">
        <f>"Rows for "&amp;IF(OR($F$4=Menus!$Q$4,$F$4=Menus!$Q$5),"1st Co-","")&amp;"Developer data."</f>
        <v>Rows for Developer data.</v>
      </c>
      <c r="N74" s="101" t="str">
        <f>IF(OR($F74=Menus!$J$2,$F74=Menus!$J$3,$F74=Menus!$J$4,$F74=Menus!$J$5,$F74=Menus!$J$6,$F74=Menus!$J$7,$F74=Menus!$J$8,$F74=Menus!$J$9,$F74=Menus!$J$10,$F74=Menus!$J$11,$F74=Menus!$J$12,$F74=Menus!$J$13,$F74=Menus!$J$14)=FALSE,Pof1st_NotOK,IF(OR(AND($J74&lt;&gt;Menus!$I$2,$J74&lt;&gt;Menus!$I$3,$J74&lt;&gt;Menus!$I$4,$J74&lt;&gt;Menus!$I$5,$J74&lt;&gt;Menus!$I$6,$J74&lt;&gt;Menus!$I$7,$J74&lt;&gt;Menus!$I$8,$J74&lt;&gt;Menus!$I$9,$J74&lt;&gt;Menus!$I$10),AND(OR($F74=Menus!$H$10,$F74=Menus!$H$11,$F74=Menus!$H$12),AND($J74&lt;&gt;Menus!$I$2,$J74&lt;&gt;Menus!$I$10))),Oof2nd_NotOK,IF(OR($B74=Menus!$N$2,ISERROR(VLOOKUP($R74,$D$15:$J$34,7)))=TRUE,Select1PrincipalNo,IF($F74=Menus!$J$2,SelectaPrincipal,IF(VLOOKUP($R74,$D$15:$J$34,7)=Menus!$I$3,IF(OR($F74=Menus!$J$3,$F74=Menus!$J$4),OK,NOT_OK),IF(VLOOKUP($R74,$D$15:$J$34,7)=Menus!$I$4,IF(OR($F74=Menus!$J$5,$F74=Menus!$J$6,$F74=Menus!$J$7,$F74=Menus!$J$8),OK,NOT_OK),IF(OR(VLOOKUP($R74,$D$15:$J$34,7)=Menus!$I$5,VLOOKUP($R74,$D$15:$J$34,7)=Menus!$I$6),IF(OR($F74=Menus!$J$9,$F74=Menus!$J$10,$F74=Menus!$J$11),OK,NOT_OK),IF(VLOOKUP($R74,$D$15:$J$34,7)=Menus!$I$7,IF(OR($F74=Menus!$J$10,$F74=Menus!$J$11,$F74=Menus!$J$12),OK,NOT_OK),IF(VLOOKUP($R74,$D$15:$J$34,7)=Menus!$I$8,IF(OR($F74=Menus!$J$11,$F74=Menus!$J$13,$F74=Menus!$J$14),OK,NOT_OK),IF(VLOOKUP($R74,$D$15:$J$34,7)=Menus!$I$9,IF($F74=Menus!$J$13,OK,NOT_OK),IF(VLOOKUP($R74,$D$15:$J$34,7)=Menus!$I$10,NOT_OK,"")))))))))&amp;IF($D74="","",IF(AND($J74&lt;&gt;Menus!$I$2,$J74&lt;&gt;Menus!$I$10),Last,IF(AND($F74&lt;&gt;Menus!$I$2,$J74=Menus!$I$10),Final,"")))))</f>
        <v>Please select a First Level Principal Entity #, as applicable.</v>
      </c>
      <c r="R74" s="117" t="str">
        <f t="shared" si="3"/>
        <v/>
      </c>
      <c r="T74" s="117">
        <f t="shared" ref="T74:T101" si="4">IF(OR(N74=NOT_OK,N74=NOT_OK&amp;Last,N74=NOT_OK&amp;Final,N74=Pof1st_NotOK),1,IF(N74=Oof2nd_NotOK,2,IF(N74=OK&amp;Continue,3,IF(N74=OK&amp;Final,4,0))))</f>
        <v>0</v>
      </c>
    </row>
    <row r="75" spans="2:20" ht="20.100000000000001" customHeight="1" x14ac:dyDescent="0.25">
      <c r="B75" s="130" t="s">
        <v>12</v>
      </c>
      <c r="D75" s="22" t="str">
        <f>IF($B75=Menus!$N$2,"",IF(LEFT($B75,3)="N/A","N/A",TEXT(IF(RIGHT(LEFT($B75,2),1)=".",LEFT($B75,1),LEFT($B75,2)),"#")&amp;"."&amp;CHOOSE(IF($B75=Menus!$N$2,0,COUNTIF($B$42:$B75,$B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5" s="22"/>
      <c r="F75" s="30" t="s">
        <v>2</v>
      </c>
      <c r="G75" s="74"/>
      <c r="H75" s="9"/>
      <c r="I75" s="73"/>
      <c r="J75" s="9" t="s">
        <v>2</v>
      </c>
      <c r="L75" s="93" t="str">
        <f>"Rows for "&amp;IF(OR($F$4=Menus!$Q$4,$F$4=Menus!$Q$5),"1st Co-","")&amp;"Developer data."</f>
        <v>Rows for Developer data.</v>
      </c>
      <c r="N75" s="101" t="str">
        <f>IF(OR($F75=Menus!$J$2,$F75=Menus!$J$3,$F75=Menus!$J$4,$F75=Menus!$J$5,$F75=Menus!$J$6,$F75=Menus!$J$7,$F75=Menus!$J$8,$F75=Menus!$J$9,$F75=Menus!$J$10,$F75=Menus!$J$11,$F75=Menus!$J$12,$F75=Menus!$J$13,$F75=Menus!$J$14)=FALSE,Pof1st_NotOK,IF(OR(AND($J75&lt;&gt;Menus!$I$2,$J75&lt;&gt;Menus!$I$3,$J75&lt;&gt;Menus!$I$4,$J75&lt;&gt;Menus!$I$5,$J75&lt;&gt;Menus!$I$6,$J75&lt;&gt;Menus!$I$7,$J75&lt;&gt;Menus!$I$8,$J75&lt;&gt;Menus!$I$9,$J75&lt;&gt;Menus!$I$10),AND(OR($F75=Menus!$H$10,$F75=Menus!$H$11,$F75=Menus!$H$12),AND($J75&lt;&gt;Menus!$I$2,$J75&lt;&gt;Menus!$I$10))),Oof2nd_NotOK,IF(OR($B75=Menus!$N$2,ISERROR(VLOOKUP($R75,$D$15:$J$34,7)))=TRUE,Select1PrincipalNo,IF($F75=Menus!$J$2,SelectaPrincipal,IF(VLOOKUP($R75,$D$15:$J$34,7)=Menus!$I$3,IF(OR($F75=Menus!$J$3,$F75=Menus!$J$4),OK,NOT_OK),IF(VLOOKUP($R75,$D$15:$J$34,7)=Menus!$I$4,IF(OR($F75=Menus!$J$5,$F75=Menus!$J$6,$F75=Menus!$J$7,$F75=Menus!$J$8),OK,NOT_OK),IF(OR(VLOOKUP($R75,$D$15:$J$34,7)=Menus!$I$5,VLOOKUP($R75,$D$15:$J$34,7)=Menus!$I$6),IF(OR($F75=Menus!$J$9,$F75=Menus!$J$10,$F75=Menus!$J$11),OK,NOT_OK),IF(VLOOKUP($R75,$D$15:$J$34,7)=Menus!$I$7,IF(OR($F75=Menus!$J$10,$F75=Menus!$J$11,$F75=Menus!$J$12),OK,NOT_OK),IF(VLOOKUP($R75,$D$15:$J$34,7)=Menus!$I$8,IF(OR($F75=Menus!$J$11,$F75=Menus!$J$13,$F75=Menus!$J$14),OK,NOT_OK),IF(VLOOKUP($R75,$D$15:$J$34,7)=Menus!$I$9,IF($F75=Menus!$J$13,OK,NOT_OK),IF(VLOOKUP($R75,$D$15:$J$34,7)=Menus!$I$10,NOT_OK,"")))))))))&amp;IF($D75="","",IF(AND($J75&lt;&gt;Menus!$I$2,$J75&lt;&gt;Menus!$I$10),Last,IF(AND($F75&lt;&gt;Menus!$I$2,$J75=Menus!$I$10),Final,"")))))</f>
        <v>Please select a First Level Principal Entity #, as applicable.</v>
      </c>
      <c r="R75" s="117" t="str">
        <f t="shared" si="3"/>
        <v/>
      </c>
      <c r="T75" s="117">
        <f t="shared" si="4"/>
        <v>0</v>
      </c>
    </row>
    <row r="76" spans="2:20" ht="20.100000000000001" customHeight="1" x14ac:dyDescent="0.25">
      <c r="B76" s="130" t="s">
        <v>12</v>
      </c>
      <c r="D76" s="22" t="str">
        <f>IF($B76=Menus!$N$2,"",IF(LEFT($B76,3)="N/A","N/A",TEXT(IF(RIGHT(LEFT($B76,2),1)=".",LEFT($B76,1),LEFT($B76,2)),"#")&amp;"."&amp;CHOOSE(IF($B76=Menus!$N$2,0,COUNTIF($B$42:$B76,$B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6" s="22"/>
      <c r="F76" s="30" t="s">
        <v>2</v>
      </c>
      <c r="G76" s="74"/>
      <c r="H76" s="9"/>
      <c r="I76" s="73"/>
      <c r="J76" s="9" t="s">
        <v>2</v>
      </c>
      <c r="L76" s="93" t="str">
        <f>"Rows for "&amp;IF(OR($F$4=Menus!$Q$4,$F$4=Menus!$Q$5),"1st Co-","")&amp;"Developer data."</f>
        <v>Rows for Developer data.</v>
      </c>
      <c r="N76" s="101" t="str">
        <f>IF(OR($F76=Menus!$J$2,$F76=Menus!$J$3,$F76=Menus!$J$4,$F76=Menus!$J$5,$F76=Menus!$J$6,$F76=Menus!$J$7,$F76=Menus!$J$8,$F76=Menus!$J$9,$F76=Menus!$J$10,$F76=Menus!$J$11,$F76=Menus!$J$12,$F76=Menus!$J$13,$F76=Menus!$J$14)=FALSE,Pof1st_NotOK,IF(OR(AND($J76&lt;&gt;Menus!$I$2,$J76&lt;&gt;Menus!$I$3,$J76&lt;&gt;Menus!$I$4,$J76&lt;&gt;Menus!$I$5,$J76&lt;&gt;Menus!$I$6,$J76&lt;&gt;Menus!$I$7,$J76&lt;&gt;Menus!$I$8,$J76&lt;&gt;Menus!$I$9,$J76&lt;&gt;Menus!$I$10),AND(OR($F76=Menus!$H$10,$F76=Menus!$H$11,$F76=Menus!$H$12),AND($J76&lt;&gt;Menus!$I$2,$J76&lt;&gt;Menus!$I$10))),Oof2nd_NotOK,IF(OR($B76=Menus!$N$2,ISERROR(VLOOKUP($R76,$D$15:$J$34,7)))=TRUE,Select1PrincipalNo,IF($F76=Menus!$J$2,SelectaPrincipal,IF(VLOOKUP($R76,$D$15:$J$34,7)=Menus!$I$3,IF(OR($F76=Menus!$J$3,$F76=Menus!$J$4),OK,NOT_OK),IF(VLOOKUP($R76,$D$15:$J$34,7)=Menus!$I$4,IF(OR($F76=Menus!$J$5,$F76=Menus!$J$6,$F76=Menus!$J$7,$F76=Menus!$J$8),OK,NOT_OK),IF(OR(VLOOKUP($R76,$D$15:$J$34,7)=Menus!$I$5,VLOOKUP($R76,$D$15:$J$34,7)=Menus!$I$6),IF(OR($F76=Menus!$J$9,$F76=Menus!$J$10,$F76=Menus!$J$11),OK,NOT_OK),IF(VLOOKUP($R76,$D$15:$J$34,7)=Menus!$I$7,IF(OR($F76=Menus!$J$10,$F76=Menus!$J$11,$F76=Menus!$J$12),OK,NOT_OK),IF(VLOOKUP($R76,$D$15:$J$34,7)=Menus!$I$8,IF(OR($F76=Menus!$J$11,$F76=Menus!$J$13,$F76=Menus!$J$14),OK,NOT_OK),IF(VLOOKUP($R76,$D$15:$J$34,7)=Menus!$I$9,IF($F76=Menus!$J$13,OK,NOT_OK),IF(VLOOKUP($R76,$D$15:$J$34,7)=Menus!$I$10,NOT_OK,"")))))))))&amp;IF($D76="","",IF(AND($J76&lt;&gt;Menus!$I$2,$J76&lt;&gt;Menus!$I$10),Last,IF(AND($F76&lt;&gt;Menus!$I$2,$J76=Menus!$I$10),Final,"")))))</f>
        <v>Please select a First Level Principal Entity #, as applicable.</v>
      </c>
      <c r="R76" s="117" t="str">
        <f t="shared" si="3"/>
        <v/>
      </c>
      <c r="T76" s="117">
        <f t="shared" si="4"/>
        <v>0</v>
      </c>
    </row>
    <row r="77" spans="2:20" ht="20.100000000000001" customHeight="1" x14ac:dyDescent="0.25">
      <c r="B77" s="130" t="s">
        <v>12</v>
      </c>
      <c r="D77" s="22" t="str">
        <f>IF($B77=Menus!$N$2,"",IF(LEFT($B77,3)="N/A","N/A",TEXT(IF(RIGHT(LEFT($B77,2),1)=".",LEFT($B77,1),LEFT($B77,2)),"#")&amp;"."&amp;CHOOSE(IF($B77=Menus!$N$2,0,COUNTIF($B$42:$B77,$B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7" s="22"/>
      <c r="F77" s="30" t="s">
        <v>2</v>
      </c>
      <c r="G77" s="74"/>
      <c r="H77" s="9"/>
      <c r="I77" s="73"/>
      <c r="J77" s="9" t="s">
        <v>2</v>
      </c>
      <c r="L77" s="93" t="str">
        <f>"Rows for "&amp;IF(OR($F$4=Menus!$Q$4,$F$4=Menus!$Q$5),"1st Co-","")&amp;"Developer data."</f>
        <v>Rows for Developer data.</v>
      </c>
      <c r="N77" s="101" t="str">
        <f>IF(OR($F77=Menus!$J$2,$F77=Menus!$J$3,$F77=Menus!$J$4,$F77=Menus!$J$5,$F77=Menus!$J$6,$F77=Menus!$J$7,$F77=Menus!$J$8,$F77=Menus!$J$9,$F77=Menus!$J$10,$F77=Menus!$J$11,$F77=Menus!$J$12,$F77=Menus!$J$13,$F77=Menus!$J$14)=FALSE,Pof1st_NotOK,IF(OR(AND($J77&lt;&gt;Menus!$I$2,$J77&lt;&gt;Menus!$I$3,$J77&lt;&gt;Menus!$I$4,$J77&lt;&gt;Menus!$I$5,$J77&lt;&gt;Menus!$I$6,$J77&lt;&gt;Menus!$I$7,$J77&lt;&gt;Menus!$I$8,$J77&lt;&gt;Menus!$I$9,$J77&lt;&gt;Menus!$I$10),AND(OR($F77=Menus!$H$10,$F77=Menus!$H$11,$F77=Menus!$H$12),AND($J77&lt;&gt;Menus!$I$2,$J77&lt;&gt;Menus!$I$10))),Oof2nd_NotOK,IF(OR($B77=Menus!$N$2,ISERROR(VLOOKUP($R77,$D$15:$J$34,7)))=TRUE,Select1PrincipalNo,IF($F77=Menus!$J$2,SelectaPrincipal,IF(VLOOKUP($R77,$D$15:$J$34,7)=Menus!$I$3,IF(OR($F77=Menus!$J$3,$F77=Menus!$J$4),OK,NOT_OK),IF(VLOOKUP($R77,$D$15:$J$34,7)=Menus!$I$4,IF(OR($F77=Menus!$J$5,$F77=Menus!$J$6,$F77=Menus!$J$7,$F77=Menus!$J$8),OK,NOT_OK),IF(OR(VLOOKUP($R77,$D$15:$J$34,7)=Menus!$I$5,VLOOKUP($R77,$D$15:$J$34,7)=Menus!$I$6),IF(OR($F77=Menus!$J$9,$F77=Menus!$J$10,$F77=Menus!$J$11),OK,NOT_OK),IF(VLOOKUP($R77,$D$15:$J$34,7)=Menus!$I$7,IF(OR($F77=Menus!$J$10,$F77=Menus!$J$11,$F77=Menus!$J$12),OK,NOT_OK),IF(VLOOKUP($R77,$D$15:$J$34,7)=Menus!$I$8,IF(OR($F77=Menus!$J$11,$F77=Menus!$J$13,$F77=Menus!$J$14),OK,NOT_OK),IF(VLOOKUP($R77,$D$15:$J$34,7)=Menus!$I$9,IF($F77=Menus!$J$13,OK,NOT_OK),IF(VLOOKUP($R77,$D$15:$J$34,7)=Menus!$I$10,NOT_OK,"")))))))))&amp;IF($D77="","",IF(AND($J77&lt;&gt;Menus!$I$2,$J77&lt;&gt;Menus!$I$10),Last,IF(AND($F77&lt;&gt;Menus!$I$2,$J77=Menus!$I$10),Final,"")))))</f>
        <v>Please select a First Level Principal Entity #, as applicable.</v>
      </c>
      <c r="R77" s="117" t="str">
        <f t="shared" si="3"/>
        <v/>
      </c>
      <c r="T77" s="117">
        <f t="shared" si="4"/>
        <v>0</v>
      </c>
    </row>
    <row r="78" spans="2:20" ht="20.100000000000001" customHeight="1" x14ac:dyDescent="0.25">
      <c r="B78" s="130" t="s">
        <v>12</v>
      </c>
      <c r="D78" s="22" t="str">
        <f>IF($B78=Menus!$N$2,"",IF(LEFT($B78,3)="N/A","N/A",TEXT(IF(RIGHT(LEFT($B78,2),1)=".",LEFT($B78,1),LEFT($B78,2)),"#")&amp;"."&amp;CHOOSE(IF($B78=Menus!$N$2,0,COUNTIF($B$42:$B78,$B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8" s="22"/>
      <c r="F78" s="30" t="s">
        <v>2</v>
      </c>
      <c r="G78" s="74"/>
      <c r="H78" s="9"/>
      <c r="I78" s="73"/>
      <c r="J78" s="9" t="s">
        <v>2</v>
      </c>
      <c r="L78" s="93" t="str">
        <f>"Rows for "&amp;IF(OR($F$4=Menus!$Q$4,$F$4=Menus!$Q$5),"1st Co-","")&amp;"Developer data."</f>
        <v>Rows for Developer data.</v>
      </c>
      <c r="N78" s="101" t="str">
        <f>IF(OR($F78=Menus!$J$2,$F78=Menus!$J$3,$F78=Menus!$J$4,$F78=Menus!$J$5,$F78=Menus!$J$6,$F78=Menus!$J$7,$F78=Menus!$J$8,$F78=Menus!$J$9,$F78=Menus!$J$10,$F78=Menus!$J$11,$F78=Menus!$J$12,$F78=Menus!$J$13,$F78=Menus!$J$14)=FALSE,Pof1st_NotOK,IF(OR(AND($J78&lt;&gt;Menus!$I$2,$J78&lt;&gt;Menus!$I$3,$J78&lt;&gt;Menus!$I$4,$J78&lt;&gt;Menus!$I$5,$J78&lt;&gt;Menus!$I$6,$J78&lt;&gt;Menus!$I$7,$J78&lt;&gt;Menus!$I$8,$J78&lt;&gt;Menus!$I$9,$J78&lt;&gt;Menus!$I$10),AND(OR($F78=Menus!$H$10,$F78=Menus!$H$11,$F78=Menus!$H$12),AND($J78&lt;&gt;Menus!$I$2,$J78&lt;&gt;Menus!$I$10))),Oof2nd_NotOK,IF(OR($B78=Menus!$N$2,ISERROR(VLOOKUP($R78,$D$15:$J$34,7)))=TRUE,Select1PrincipalNo,IF($F78=Menus!$J$2,SelectaPrincipal,IF(VLOOKUP($R78,$D$15:$J$34,7)=Menus!$I$3,IF(OR($F78=Menus!$J$3,$F78=Menus!$J$4),OK,NOT_OK),IF(VLOOKUP($R78,$D$15:$J$34,7)=Menus!$I$4,IF(OR($F78=Menus!$J$5,$F78=Menus!$J$6,$F78=Menus!$J$7,$F78=Menus!$J$8),OK,NOT_OK),IF(OR(VLOOKUP($R78,$D$15:$J$34,7)=Menus!$I$5,VLOOKUP($R78,$D$15:$J$34,7)=Menus!$I$6),IF(OR($F78=Menus!$J$9,$F78=Menus!$J$10,$F78=Menus!$J$11),OK,NOT_OK),IF(VLOOKUP($R78,$D$15:$J$34,7)=Menus!$I$7,IF(OR($F78=Menus!$J$10,$F78=Menus!$J$11,$F78=Menus!$J$12),OK,NOT_OK),IF(VLOOKUP($R78,$D$15:$J$34,7)=Menus!$I$8,IF(OR($F78=Menus!$J$11,$F78=Menus!$J$13,$F78=Menus!$J$14),OK,NOT_OK),IF(VLOOKUP($R78,$D$15:$J$34,7)=Menus!$I$9,IF($F78=Menus!$J$13,OK,NOT_OK),IF(VLOOKUP($R78,$D$15:$J$34,7)=Menus!$I$10,NOT_OK,"")))))))))&amp;IF($D78="","",IF(AND($J78&lt;&gt;Menus!$I$2,$J78&lt;&gt;Menus!$I$10),Last,IF(AND($F78&lt;&gt;Menus!$I$2,$J78=Menus!$I$10),Final,"")))))</f>
        <v>Please select a First Level Principal Entity #, as applicable.</v>
      </c>
      <c r="R78" s="117" t="str">
        <f t="shared" si="3"/>
        <v/>
      </c>
      <c r="T78" s="117">
        <f t="shared" si="4"/>
        <v>0</v>
      </c>
    </row>
    <row r="79" spans="2:20" ht="20.100000000000001" customHeight="1" x14ac:dyDescent="0.25">
      <c r="B79" s="130" t="s">
        <v>12</v>
      </c>
      <c r="D79" s="22" t="str">
        <f>IF($B79=Menus!$N$2,"",IF(LEFT($B79,3)="N/A","N/A",TEXT(IF(RIGHT(LEFT($B79,2),1)=".",LEFT($B79,1),LEFT($B79,2)),"#")&amp;"."&amp;CHOOSE(IF($B79=Menus!$N$2,0,COUNTIF($B$42:$B79,$B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79" s="22"/>
      <c r="F79" s="30" t="s">
        <v>2</v>
      </c>
      <c r="G79" s="74"/>
      <c r="H79" s="9"/>
      <c r="I79" s="73"/>
      <c r="J79" s="9" t="s">
        <v>2</v>
      </c>
      <c r="L79" s="93" t="str">
        <f>"Rows for "&amp;IF(OR($F$4=Menus!$Q$4,$F$4=Menus!$Q$5),"1st Co-","")&amp;"Developer data."</f>
        <v>Rows for Developer data.</v>
      </c>
      <c r="N79" s="101" t="str">
        <f>IF(OR($F79=Menus!$J$2,$F79=Menus!$J$3,$F79=Menus!$J$4,$F79=Menus!$J$5,$F79=Menus!$J$6,$F79=Menus!$J$7,$F79=Menus!$J$8,$F79=Menus!$J$9,$F79=Menus!$J$10,$F79=Menus!$J$11,$F79=Menus!$J$12,$F79=Menus!$J$13,$F79=Menus!$J$14)=FALSE,Pof1st_NotOK,IF(OR(AND($J79&lt;&gt;Menus!$I$2,$J79&lt;&gt;Menus!$I$3,$J79&lt;&gt;Menus!$I$4,$J79&lt;&gt;Menus!$I$5,$J79&lt;&gt;Menus!$I$6,$J79&lt;&gt;Menus!$I$7,$J79&lt;&gt;Menus!$I$8,$J79&lt;&gt;Menus!$I$9,$J79&lt;&gt;Menus!$I$10),AND(OR($F79=Menus!$H$10,$F79=Menus!$H$11,$F79=Menus!$H$12),AND($J79&lt;&gt;Menus!$I$2,$J79&lt;&gt;Menus!$I$10))),Oof2nd_NotOK,IF(OR($B79=Menus!$N$2,ISERROR(VLOOKUP($R79,$D$15:$J$34,7)))=TRUE,Select1PrincipalNo,IF($F79=Menus!$J$2,SelectaPrincipal,IF(VLOOKUP($R79,$D$15:$J$34,7)=Menus!$I$3,IF(OR($F79=Menus!$J$3,$F79=Menus!$J$4),OK,NOT_OK),IF(VLOOKUP($R79,$D$15:$J$34,7)=Menus!$I$4,IF(OR($F79=Menus!$J$5,$F79=Menus!$J$6,$F79=Menus!$J$7,$F79=Menus!$J$8),OK,NOT_OK),IF(OR(VLOOKUP($R79,$D$15:$J$34,7)=Menus!$I$5,VLOOKUP($R79,$D$15:$J$34,7)=Menus!$I$6),IF(OR($F79=Menus!$J$9,$F79=Menus!$J$10,$F79=Menus!$J$11),OK,NOT_OK),IF(VLOOKUP($R79,$D$15:$J$34,7)=Menus!$I$7,IF(OR($F79=Menus!$J$10,$F79=Menus!$J$11,$F79=Menus!$J$12),OK,NOT_OK),IF(VLOOKUP($R79,$D$15:$J$34,7)=Menus!$I$8,IF(OR($F79=Menus!$J$11,$F79=Menus!$J$13,$F79=Menus!$J$14),OK,NOT_OK),IF(VLOOKUP($R79,$D$15:$J$34,7)=Menus!$I$9,IF($F79=Menus!$J$13,OK,NOT_OK),IF(VLOOKUP($R79,$D$15:$J$34,7)=Menus!$I$10,NOT_OK,"")))))))))&amp;IF($D79="","",IF(AND($J79&lt;&gt;Menus!$I$2,$J79&lt;&gt;Menus!$I$10),Last,IF(AND($F79&lt;&gt;Menus!$I$2,$J79=Menus!$I$10),Final,"")))))</f>
        <v>Please select a First Level Principal Entity #, as applicable.</v>
      </c>
      <c r="R79" s="117" t="str">
        <f t="shared" si="3"/>
        <v/>
      </c>
      <c r="T79" s="117">
        <f t="shared" si="4"/>
        <v>0</v>
      </c>
    </row>
    <row r="80" spans="2:20" ht="20.100000000000001" customHeight="1" x14ac:dyDescent="0.25">
      <c r="B80" s="130" t="s">
        <v>12</v>
      </c>
      <c r="D80" s="22" t="str">
        <f>IF($B80=Menus!$N$2,"",IF(LEFT($B80,3)="N/A","N/A",TEXT(IF(RIGHT(LEFT($B80,2),1)=".",LEFT($B80,1),LEFT($B80,2)),"#")&amp;"."&amp;CHOOSE(IF($B80=Menus!$N$2,0,COUNTIF($B$42:$B80,$B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0" s="22"/>
      <c r="F80" s="30" t="s">
        <v>2</v>
      </c>
      <c r="G80" s="74"/>
      <c r="H80" s="9"/>
      <c r="I80" s="73"/>
      <c r="J80" s="9" t="s">
        <v>2</v>
      </c>
      <c r="L80" s="93" t="str">
        <f>"Rows for "&amp;IF(OR($F$4=Menus!$Q$4,$F$4=Menus!$Q$5),"1st Co-","")&amp;"Developer data."</f>
        <v>Rows for Developer data.</v>
      </c>
      <c r="N80" s="101" t="str">
        <f>IF(OR($F80=Menus!$J$2,$F80=Menus!$J$3,$F80=Menus!$J$4,$F80=Menus!$J$5,$F80=Menus!$J$6,$F80=Menus!$J$7,$F80=Menus!$J$8,$F80=Menus!$J$9,$F80=Menus!$J$10,$F80=Menus!$J$11,$F80=Menus!$J$12,$F80=Menus!$J$13,$F80=Menus!$J$14)=FALSE,Pof1st_NotOK,IF(OR(AND($J80&lt;&gt;Menus!$I$2,$J80&lt;&gt;Menus!$I$3,$J80&lt;&gt;Menus!$I$4,$J80&lt;&gt;Menus!$I$5,$J80&lt;&gt;Menus!$I$6,$J80&lt;&gt;Menus!$I$7,$J80&lt;&gt;Menus!$I$8,$J80&lt;&gt;Menus!$I$9,$J80&lt;&gt;Menus!$I$10),AND(OR($F80=Menus!$H$10,$F80=Menus!$H$11,$F80=Menus!$H$12),AND($J80&lt;&gt;Menus!$I$2,$J80&lt;&gt;Menus!$I$10))),Oof2nd_NotOK,IF(OR($B80=Menus!$N$2,ISERROR(VLOOKUP($R80,$D$15:$J$34,7)))=TRUE,Select1PrincipalNo,IF($F80=Menus!$J$2,SelectaPrincipal,IF(VLOOKUP($R80,$D$15:$J$34,7)=Menus!$I$3,IF(OR($F80=Menus!$J$3,$F80=Menus!$J$4),OK,NOT_OK),IF(VLOOKUP($R80,$D$15:$J$34,7)=Menus!$I$4,IF(OR($F80=Menus!$J$5,$F80=Menus!$J$6,$F80=Menus!$J$7,$F80=Menus!$J$8),OK,NOT_OK),IF(OR(VLOOKUP($R80,$D$15:$J$34,7)=Menus!$I$5,VLOOKUP($R80,$D$15:$J$34,7)=Menus!$I$6),IF(OR($F80=Menus!$J$9,$F80=Menus!$J$10,$F80=Menus!$J$11),OK,NOT_OK),IF(VLOOKUP($R80,$D$15:$J$34,7)=Menus!$I$7,IF(OR($F80=Menus!$J$10,$F80=Menus!$J$11,$F80=Menus!$J$12),OK,NOT_OK),IF(VLOOKUP($R80,$D$15:$J$34,7)=Menus!$I$8,IF(OR($F80=Menus!$J$11,$F80=Menus!$J$13,$F80=Menus!$J$14),OK,NOT_OK),IF(VLOOKUP($R80,$D$15:$J$34,7)=Menus!$I$9,IF($F80=Menus!$J$13,OK,NOT_OK),IF(VLOOKUP($R80,$D$15:$J$34,7)=Menus!$I$10,NOT_OK,"")))))))))&amp;IF($D80="","",IF(AND($J80&lt;&gt;Menus!$I$2,$J80&lt;&gt;Menus!$I$10),Last,IF(AND($F80&lt;&gt;Menus!$I$2,$J80=Menus!$I$10),Final,"")))))</f>
        <v>Please select a First Level Principal Entity #, as applicable.</v>
      </c>
      <c r="R80" s="117" t="str">
        <f t="shared" si="3"/>
        <v/>
      </c>
      <c r="T80" s="117">
        <f t="shared" si="4"/>
        <v>0</v>
      </c>
    </row>
    <row r="81" spans="2:20" ht="20.100000000000001" customHeight="1" x14ac:dyDescent="0.25">
      <c r="B81" s="130" t="s">
        <v>12</v>
      </c>
      <c r="D81" s="22" t="str">
        <f>IF($B81=Menus!$N$2,"",IF(LEFT($B81,3)="N/A","N/A",TEXT(IF(RIGHT(LEFT($B81,2),1)=".",LEFT($B81,1),LEFT($B81,2)),"#")&amp;"."&amp;CHOOSE(IF($B81=Menus!$N$2,0,COUNTIF($B$42:$B81,$B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1" s="22"/>
      <c r="F81" s="30" t="s">
        <v>2</v>
      </c>
      <c r="G81" s="74"/>
      <c r="H81" s="9"/>
      <c r="I81" s="73"/>
      <c r="J81" s="9" t="s">
        <v>2</v>
      </c>
      <c r="L81" s="93" t="str">
        <f>"Rows for "&amp;IF(OR($F$4=Menus!$Q$4,$F$4=Menus!$Q$5),"1st Co-","")&amp;"Developer data."</f>
        <v>Rows for Developer data.</v>
      </c>
      <c r="N81" s="101" t="str">
        <f>IF(OR($F81=Menus!$J$2,$F81=Menus!$J$3,$F81=Menus!$J$4,$F81=Menus!$J$5,$F81=Menus!$J$6,$F81=Menus!$J$7,$F81=Menus!$J$8,$F81=Menus!$J$9,$F81=Menus!$J$10,$F81=Menus!$J$11,$F81=Menus!$J$12,$F81=Menus!$J$13,$F81=Menus!$J$14)=FALSE,Pof1st_NotOK,IF(OR(AND($J81&lt;&gt;Menus!$I$2,$J81&lt;&gt;Menus!$I$3,$J81&lt;&gt;Menus!$I$4,$J81&lt;&gt;Menus!$I$5,$J81&lt;&gt;Menus!$I$6,$J81&lt;&gt;Menus!$I$7,$J81&lt;&gt;Menus!$I$8,$J81&lt;&gt;Menus!$I$9,$J81&lt;&gt;Menus!$I$10),AND(OR($F81=Menus!$H$10,$F81=Menus!$H$11,$F81=Menus!$H$12),AND($J81&lt;&gt;Menus!$I$2,$J81&lt;&gt;Menus!$I$10))),Oof2nd_NotOK,IF(OR($B81=Menus!$N$2,ISERROR(VLOOKUP($R81,$D$15:$J$34,7)))=TRUE,Select1PrincipalNo,IF($F81=Menus!$J$2,SelectaPrincipal,IF(VLOOKUP($R81,$D$15:$J$34,7)=Menus!$I$3,IF(OR($F81=Menus!$J$3,$F81=Menus!$J$4),OK,NOT_OK),IF(VLOOKUP($R81,$D$15:$J$34,7)=Menus!$I$4,IF(OR($F81=Menus!$J$5,$F81=Menus!$J$6,$F81=Menus!$J$7,$F81=Menus!$J$8),OK,NOT_OK),IF(OR(VLOOKUP($R81,$D$15:$J$34,7)=Menus!$I$5,VLOOKUP($R81,$D$15:$J$34,7)=Menus!$I$6),IF(OR($F81=Menus!$J$9,$F81=Menus!$J$10,$F81=Menus!$J$11),OK,NOT_OK),IF(VLOOKUP($R81,$D$15:$J$34,7)=Menus!$I$7,IF(OR($F81=Menus!$J$10,$F81=Menus!$J$11,$F81=Menus!$J$12),OK,NOT_OK),IF(VLOOKUP($R81,$D$15:$J$34,7)=Menus!$I$8,IF(OR($F81=Menus!$J$11,$F81=Menus!$J$13,$F81=Menus!$J$14),OK,NOT_OK),IF(VLOOKUP($R81,$D$15:$J$34,7)=Menus!$I$9,IF($F81=Menus!$J$13,OK,NOT_OK),IF(VLOOKUP($R81,$D$15:$J$34,7)=Menus!$I$10,NOT_OK,"")))))))))&amp;IF($D81="","",IF(AND($J81&lt;&gt;Menus!$I$2,$J81&lt;&gt;Menus!$I$10),Last,IF(AND($F81&lt;&gt;Menus!$I$2,$J81=Menus!$I$10),Final,"")))))</f>
        <v>Please select a First Level Principal Entity #, as applicable.</v>
      </c>
      <c r="R81" s="117" t="str">
        <f t="shared" si="3"/>
        <v/>
      </c>
      <c r="T81" s="117">
        <f t="shared" si="4"/>
        <v>0</v>
      </c>
    </row>
    <row r="82" spans="2:20" ht="20.100000000000001" customHeight="1" x14ac:dyDescent="0.25">
      <c r="B82" s="130" t="s">
        <v>12</v>
      </c>
      <c r="D82" s="22" t="str">
        <f>IF($B82=Menus!$N$2,"",IF(LEFT($B82,3)="N/A","N/A",TEXT(IF(RIGHT(LEFT($B82,2),1)=".",LEFT($B82,1),LEFT($B82,2)),"#")&amp;"."&amp;CHOOSE(IF($B82=Menus!$N$2,0,COUNTIF($B$42:$B82,$B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2" s="22"/>
      <c r="F82" s="30" t="s">
        <v>2</v>
      </c>
      <c r="G82" s="74"/>
      <c r="H82" s="9"/>
      <c r="I82" s="73"/>
      <c r="J82" s="9" t="s">
        <v>2</v>
      </c>
      <c r="L82" s="93" t="str">
        <f>"Rows for "&amp;IF(OR($F$4=Menus!$Q$4,$F$4=Menus!$Q$5),"1st Co-","")&amp;"Developer data."</f>
        <v>Rows for Developer data.</v>
      </c>
      <c r="N82" s="101" t="str">
        <f>IF(OR($F82=Menus!$J$2,$F82=Menus!$J$3,$F82=Menus!$J$4,$F82=Menus!$J$5,$F82=Menus!$J$6,$F82=Menus!$J$7,$F82=Menus!$J$8,$F82=Menus!$J$9,$F82=Menus!$J$10,$F82=Menus!$J$11,$F82=Menus!$J$12,$F82=Menus!$J$13,$F82=Menus!$J$14)=FALSE,Pof1st_NotOK,IF(OR(AND($J82&lt;&gt;Menus!$I$2,$J82&lt;&gt;Menus!$I$3,$J82&lt;&gt;Menus!$I$4,$J82&lt;&gt;Menus!$I$5,$J82&lt;&gt;Menus!$I$6,$J82&lt;&gt;Menus!$I$7,$J82&lt;&gt;Menus!$I$8,$J82&lt;&gt;Menus!$I$9,$J82&lt;&gt;Menus!$I$10),AND(OR($F82=Menus!$H$10,$F82=Menus!$H$11,$F82=Menus!$H$12),AND($J82&lt;&gt;Menus!$I$2,$J82&lt;&gt;Menus!$I$10))),Oof2nd_NotOK,IF(OR($B82=Menus!$N$2,ISERROR(VLOOKUP($R82,$D$15:$J$34,7)))=TRUE,Select1PrincipalNo,IF($F82=Menus!$J$2,SelectaPrincipal,IF(VLOOKUP($R82,$D$15:$J$34,7)=Menus!$I$3,IF(OR($F82=Menus!$J$3,$F82=Menus!$J$4),OK,NOT_OK),IF(VLOOKUP($R82,$D$15:$J$34,7)=Menus!$I$4,IF(OR($F82=Menus!$J$5,$F82=Menus!$J$6,$F82=Menus!$J$7,$F82=Menus!$J$8),OK,NOT_OK),IF(OR(VLOOKUP($R82,$D$15:$J$34,7)=Menus!$I$5,VLOOKUP($R82,$D$15:$J$34,7)=Menus!$I$6),IF(OR($F82=Menus!$J$9,$F82=Menus!$J$10,$F82=Menus!$J$11),OK,NOT_OK),IF(VLOOKUP($R82,$D$15:$J$34,7)=Menus!$I$7,IF(OR($F82=Menus!$J$10,$F82=Menus!$J$11,$F82=Menus!$J$12),OK,NOT_OK),IF(VLOOKUP($R82,$D$15:$J$34,7)=Menus!$I$8,IF(OR($F82=Menus!$J$11,$F82=Menus!$J$13,$F82=Menus!$J$14),OK,NOT_OK),IF(VLOOKUP($R82,$D$15:$J$34,7)=Menus!$I$9,IF($F82=Menus!$J$13,OK,NOT_OK),IF(VLOOKUP($R82,$D$15:$J$34,7)=Menus!$I$10,NOT_OK,"")))))))))&amp;IF($D82="","",IF(AND($J82&lt;&gt;Menus!$I$2,$J82&lt;&gt;Menus!$I$10),Last,IF(AND($F82&lt;&gt;Menus!$I$2,$J82=Menus!$I$10),Final,"")))))</f>
        <v>Please select a First Level Principal Entity #, as applicable.</v>
      </c>
      <c r="R82" s="117" t="str">
        <f t="shared" si="3"/>
        <v/>
      </c>
      <c r="T82" s="117">
        <f t="shared" si="4"/>
        <v>0</v>
      </c>
    </row>
    <row r="83" spans="2:20" ht="20.100000000000001" customHeight="1" x14ac:dyDescent="0.25">
      <c r="B83" s="130" t="s">
        <v>12</v>
      </c>
      <c r="D83" s="22" t="str">
        <f>IF($B83=Menus!$N$2,"",IF(LEFT($B83,3)="N/A","N/A",TEXT(IF(RIGHT(LEFT($B83,2),1)=".",LEFT($B83,1),LEFT($B83,2)),"#")&amp;"."&amp;CHOOSE(IF($B83=Menus!$N$2,0,COUNTIF($B$42:$B83,$B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3" s="22"/>
      <c r="F83" s="30" t="s">
        <v>2</v>
      </c>
      <c r="G83" s="74"/>
      <c r="H83" s="9"/>
      <c r="I83" s="73"/>
      <c r="J83" s="9" t="s">
        <v>2</v>
      </c>
      <c r="L83" s="93" t="str">
        <f>"Rows for "&amp;IF(OR($F$4=Menus!$Q$4,$F$4=Menus!$Q$5),"1st Co-","")&amp;"Developer data."</f>
        <v>Rows for Developer data.</v>
      </c>
      <c r="N83" s="101" t="str">
        <f>IF(OR($F83=Menus!$J$2,$F83=Menus!$J$3,$F83=Menus!$J$4,$F83=Menus!$J$5,$F83=Menus!$J$6,$F83=Menus!$J$7,$F83=Menus!$J$8,$F83=Menus!$J$9,$F83=Menus!$J$10,$F83=Menus!$J$11,$F83=Menus!$J$12,$F83=Menus!$J$13,$F83=Menus!$J$14)=FALSE,Pof1st_NotOK,IF(OR(AND($J83&lt;&gt;Menus!$I$2,$J83&lt;&gt;Menus!$I$3,$J83&lt;&gt;Menus!$I$4,$J83&lt;&gt;Menus!$I$5,$J83&lt;&gt;Menus!$I$6,$J83&lt;&gt;Menus!$I$7,$J83&lt;&gt;Menus!$I$8,$J83&lt;&gt;Menus!$I$9,$J83&lt;&gt;Menus!$I$10),AND(OR($F83=Menus!$H$10,$F83=Menus!$H$11,$F83=Menus!$H$12),AND($J83&lt;&gt;Menus!$I$2,$J83&lt;&gt;Menus!$I$10))),Oof2nd_NotOK,IF(OR($B83=Menus!$N$2,ISERROR(VLOOKUP($R83,$D$15:$J$34,7)))=TRUE,Select1PrincipalNo,IF($F83=Menus!$J$2,SelectaPrincipal,IF(VLOOKUP($R83,$D$15:$J$34,7)=Menus!$I$3,IF(OR($F83=Menus!$J$3,$F83=Menus!$J$4),OK,NOT_OK),IF(VLOOKUP($R83,$D$15:$J$34,7)=Menus!$I$4,IF(OR($F83=Menus!$J$5,$F83=Menus!$J$6,$F83=Menus!$J$7,$F83=Menus!$J$8),OK,NOT_OK),IF(OR(VLOOKUP($R83,$D$15:$J$34,7)=Menus!$I$5,VLOOKUP($R83,$D$15:$J$34,7)=Menus!$I$6),IF(OR($F83=Menus!$J$9,$F83=Menus!$J$10,$F83=Menus!$J$11),OK,NOT_OK),IF(VLOOKUP($R83,$D$15:$J$34,7)=Menus!$I$7,IF(OR($F83=Menus!$J$10,$F83=Menus!$J$11,$F83=Menus!$J$12),OK,NOT_OK),IF(VLOOKUP($R83,$D$15:$J$34,7)=Menus!$I$8,IF(OR($F83=Menus!$J$11,$F83=Menus!$J$13,$F83=Menus!$J$14),OK,NOT_OK),IF(VLOOKUP($R83,$D$15:$J$34,7)=Menus!$I$9,IF($F83=Menus!$J$13,OK,NOT_OK),IF(VLOOKUP($R83,$D$15:$J$34,7)=Menus!$I$10,NOT_OK,"")))))))))&amp;IF($D83="","",IF(AND($J83&lt;&gt;Menus!$I$2,$J83&lt;&gt;Menus!$I$10),Last,IF(AND($F83&lt;&gt;Menus!$I$2,$J83=Menus!$I$10),Final,"")))))</f>
        <v>Please select a First Level Principal Entity #, as applicable.</v>
      </c>
      <c r="R83" s="117" t="str">
        <f t="shared" si="3"/>
        <v/>
      </c>
      <c r="T83" s="117">
        <f t="shared" si="4"/>
        <v>0</v>
      </c>
    </row>
    <row r="84" spans="2:20" ht="20.100000000000001" customHeight="1" x14ac:dyDescent="0.25">
      <c r="B84" s="130" t="s">
        <v>12</v>
      </c>
      <c r="D84" s="22" t="str">
        <f>IF($B84=Menus!$N$2,"",IF(LEFT($B84,3)="N/A","N/A",TEXT(IF(RIGHT(LEFT($B84,2),1)=".",LEFT($B84,1),LEFT($B84,2)),"#")&amp;"."&amp;CHOOSE(IF($B84=Menus!$N$2,0,COUNTIF($B$42:$B84,$B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4" s="22"/>
      <c r="F84" s="30" t="s">
        <v>2</v>
      </c>
      <c r="G84" s="74"/>
      <c r="H84" s="9"/>
      <c r="I84" s="73"/>
      <c r="J84" s="9" t="s">
        <v>2</v>
      </c>
      <c r="L84" s="93" t="str">
        <f>"Rows for "&amp;IF(OR($F$4=Menus!$Q$4,$F$4=Menus!$Q$5),"1st Co-","")&amp;"Developer data."</f>
        <v>Rows for Developer data.</v>
      </c>
      <c r="N84" s="101" t="str">
        <f>IF(OR($F84=Menus!$J$2,$F84=Menus!$J$3,$F84=Menus!$J$4,$F84=Menus!$J$5,$F84=Menus!$J$6,$F84=Menus!$J$7,$F84=Menus!$J$8,$F84=Menus!$J$9,$F84=Menus!$J$10,$F84=Menus!$J$11,$F84=Menus!$J$12,$F84=Menus!$J$13,$F84=Menus!$J$14)=FALSE,Pof1st_NotOK,IF(OR(AND($J84&lt;&gt;Menus!$I$2,$J84&lt;&gt;Menus!$I$3,$J84&lt;&gt;Menus!$I$4,$J84&lt;&gt;Menus!$I$5,$J84&lt;&gt;Menus!$I$6,$J84&lt;&gt;Menus!$I$7,$J84&lt;&gt;Menus!$I$8,$J84&lt;&gt;Menus!$I$9,$J84&lt;&gt;Menus!$I$10),AND(OR($F84=Menus!$H$10,$F84=Menus!$H$11,$F84=Menus!$H$12),AND($J84&lt;&gt;Menus!$I$2,$J84&lt;&gt;Menus!$I$10))),Oof2nd_NotOK,IF(OR($B84=Menus!$N$2,ISERROR(VLOOKUP($R84,$D$15:$J$34,7)))=TRUE,Select1PrincipalNo,IF($F84=Menus!$J$2,SelectaPrincipal,IF(VLOOKUP($R84,$D$15:$J$34,7)=Menus!$I$3,IF(OR($F84=Menus!$J$3,$F84=Menus!$J$4),OK,NOT_OK),IF(VLOOKUP($R84,$D$15:$J$34,7)=Menus!$I$4,IF(OR($F84=Menus!$J$5,$F84=Menus!$J$6,$F84=Menus!$J$7,$F84=Menus!$J$8),OK,NOT_OK),IF(OR(VLOOKUP($R84,$D$15:$J$34,7)=Menus!$I$5,VLOOKUP($R84,$D$15:$J$34,7)=Menus!$I$6),IF(OR($F84=Menus!$J$9,$F84=Menus!$J$10,$F84=Menus!$J$11),OK,NOT_OK),IF(VLOOKUP($R84,$D$15:$J$34,7)=Menus!$I$7,IF(OR($F84=Menus!$J$10,$F84=Menus!$J$11,$F84=Menus!$J$12),OK,NOT_OK),IF(VLOOKUP($R84,$D$15:$J$34,7)=Menus!$I$8,IF(OR($F84=Menus!$J$11,$F84=Menus!$J$13,$F84=Menus!$J$14),OK,NOT_OK),IF(VLOOKUP($R84,$D$15:$J$34,7)=Menus!$I$9,IF($F84=Menus!$J$13,OK,NOT_OK),IF(VLOOKUP($R84,$D$15:$J$34,7)=Menus!$I$10,NOT_OK,"")))))))))&amp;IF($D84="","",IF(AND($J84&lt;&gt;Menus!$I$2,$J84&lt;&gt;Menus!$I$10),Last,IF(AND($F84&lt;&gt;Menus!$I$2,$J84=Menus!$I$10),Final,"")))))</f>
        <v>Please select a First Level Principal Entity #, as applicable.</v>
      </c>
      <c r="R84" s="117" t="str">
        <f t="shared" si="3"/>
        <v/>
      </c>
      <c r="T84" s="117">
        <f t="shared" si="4"/>
        <v>0</v>
      </c>
    </row>
    <row r="85" spans="2:20" ht="20.100000000000001" customHeight="1" x14ac:dyDescent="0.25">
      <c r="B85" s="130" t="s">
        <v>12</v>
      </c>
      <c r="D85" s="22" t="str">
        <f>IF($B85=Menus!$N$2,"",IF(LEFT($B85,3)="N/A","N/A",TEXT(IF(RIGHT(LEFT($B85,2),1)=".",LEFT($B85,1),LEFT($B85,2)),"#")&amp;"."&amp;CHOOSE(IF($B85=Menus!$N$2,0,COUNTIF($B$42:$B85,$B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5" s="22"/>
      <c r="F85" s="30" t="s">
        <v>2</v>
      </c>
      <c r="G85" s="74"/>
      <c r="H85" s="9"/>
      <c r="I85" s="73"/>
      <c r="J85" s="9" t="s">
        <v>2</v>
      </c>
      <c r="L85" s="93" t="str">
        <f>"Rows for "&amp;IF(OR($F$4=Menus!$Q$4,$F$4=Menus!$Q$5),"1st Co-","")&amp;"Developer data."</f>
        <v>Rows for Developer data.</v>
      </c>
      <c r="N85" s="101" t="str">
        <f>IF(OR($F85=Menus!$J$2,$F85=Menus!$J$3,$F85=Menus!$J$4,$F85=Menus!$J$5,$F85=Menus!$J$6,$F85=Menus!$J$7,$F85=Menus!$J$8,$F85=Menus!$J$9,$F85=Menus!$J$10,$F85=Menus!$J$11,$F85=Menus!$J$12,$F85=Menus!$J$13,$F85=Menus!$J$14)=FALSE,Pof1st_NotOK,IF(OR(AND($J85&lt;&gt;Menus!$I$2,$J85&lt;&gt;Menus!$I$3,$J85&lt;&gt;Menus!$I$4,$J85&lt;&gt;Menus!$I$5,$J85&lt;&gt;Menus!$I$6,$J85&lt;&gt;Menus!$I$7,$J85&lt;&gt;Menus!$I$8,$J85&lt;&gt;Menus!$I$9,$J85&lt;&gt;Menus!$I$10),AND(OR($F85=Menus!$H$10,$F85=Menus!$H$11,$F85=Menus!$H$12),AND($J85&lt;&gt;Menus!$I$2,$J85&lt;&gt;Menus!$I$10))),Oof2nd_NotOK,IF(OR($B85=Menus!$N$2,ISERROR(VLOOKUP($R85,$D$15:$J$34,7)))=TRUE,Select1PrincipalNo,IF($F85=Menus!$J$2,SelectaPrincipal,IF(VLOOKUP($R85,$D$15:$J$34,7)=Menus!$I$3,IF(OR($F85=Menus!$J$3,$F85=Menus!$J$4),OK,NOT_OK),IF(VLOOKUP($R85,$D$15:$J$34,7)=Menus!$I$4,IF(OR($F85=Menus!$J$5,$F85=Menus!$J$6,$F85=Menus!$J$7,$F85=Menus!$J$8),OK,NOT_OK),IF(OR(VLOOKUP($R85,$D$15:$J$34,7)=Menus!$I$5,VLOOKUP($R85,$D$15:$J$34,7)=Menus!$I$6),IF(OR($F85=Menus!$J$9,$F85=Menus!$J$10,$F85=Menus!$J$11),OK,NOT_OK),IF(VLOOKUP($R85,$D$15:$J$34,7)=Menus!$I$7,IF(OR($F85=Menus!$J$10,$F85=Menus!$J$11,$F85=Menus!$J$12),OK,NOT_OK),IF(VLOOKUP($R85,$D$15:$J$34,7)=Menus!$I$8,IF(OR($F85=Menus!$J$11,$F85=Menus!$J$13,$F85=Menus!$J$14),OK,NOT_OK),IF(VLOOKUP($R85,$D$15:$J$34,7)=Menus!$I$9,IF($F85=Menus!$J$13,OK,NOT_OK),IF(VLOOKUP($R85,$D$15:$J$34,7)=Menus!$I$10,NOT_OK,"")))))))))&amp;IF($D85="","",IF(AND($J85&lt;&gt;Menus!$I$2,$J85&lt;&gt;Menus!$I$10),Last,IF(AND($F85&lt;&gt;Menus!$I$2,$J85=Menus!$I$10),Final,"")))))</f>
        <v>Please select a First Level Principal Entity #, as applicable.</v>
      </c>
      <c r="R85" s="117" t="str">
        <f t="shared" si="3"/>
        <v/>
      </c>
      <c r="T85" s="117">
        <f t="shared" si="4"/>
        <v>0</v>
      </c>
    </row>
    <row r="86" spans="2:20" ht="20.100000000000001" customHeight="1" x14ac:dyDescent="0.25">
      <c r="B86" s="130" t="s">
        <v>12</v>
      </c>
      <c r="D86" s="22" t="str">
        <f>IF($B86=Menus!$N$2,"",IF(LEFT($B86,3)="N/A","N/A",TEXT(IF(RIGHT(LEFT($B86,2),1)=".",LEFT($B86,1),LEFT($B86,2)),"#")&amp;"."&amp;CHOOSE(IF($B86=Menus!$N$2,0,COUNTIF($B$42:$B86,$B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6" s="22"/>
      <c r="F86" s="30" t="s">
        <v>2</v>
      </c>
      <c r="G86" s="74"/>
      <c r="H86" s="9"/>
      <c r="I86" s="73"/>
      <c r="J86" s="9" t="s">
        <v>2</v>
      </c>
      <c r="L86" s="93" t="str">
        <f>"Rows for "&amp;IF(OR($F$4=Menus!$Q$4,$F$4=Menus!$Q$5),"1st Co-","")&amp;"Developer data."</f>
        <v>Rows for Developer data.</v>
      </c>
      <c r="N86" s="101" t="str">
        <f>IF(OR($F86=Menus!$J$2,$F86=Menus!$J$3,$F86=Menus!$J$4,$F86=Menus!$J$5,$F86=Menus!$J$6,$F86=Menus!$J$7,$F86=Menus!$J$8,$F86=Menus!$J$9,$F86=Menus!$J$10,$F86=Menus!$J$11,$F86=Menus!$J$12,$F86=Menus!$J$13,$F86=Menus!$J$14)=FALSE,Pof1st_NotOK,IF(OR(AND($J86&lt;&gt;Menus!$I$2,$J86&lt;&gt;Menus!$I$3,$J86&lt;&gt;Menus!$I$4,$J86&lt;&gt;Menus!$I$5,$J86&lt;&gt;Menus!$I$6,$J86&lt;&gt;Menus!$I$7,$J86&lt;&gt;Menus!$I$8,$J86&lt;&gt;Menus!$I$9,$J86&lt;&gt;Menus!$I$10),AND(OR($F86=Menus!$H$10,$F86=Menus!$H$11,$F86=Menus!$H$12),AND($J86&lt;&gt;Menus!$I$2,$J86&lt;&gt;Menus!$I$10))),Oof2nd_NotOK,IF(OR($B86=Menus!$N$2,ISERROR(VLOOKUP($R86,$D$15:$J$34,7)))=TRUE,Select1PrincipalNo,IF($F86=Menus!$J$2,SelectaPrincipal,IF(VLOOKUP($R86,$D$15:$J$34,7)=Menus!$I$3,IF(OR($F86=Menus!$J$3,$F86=Menus!$J$4),OK,NOT_OK),IF(VLOOKUP($R86,$D$15:$J$34,7)=Menus!$I$4,IF(OR($F86=Menus!$J$5,$F86=Menus!$J$6,$F86=Menus!$J$7,$F86=Menus!$J$8),OK,NOT_OK),IF(OR(VLOOKUP($R86,$D$15:$J$34,7)=Menus!$I$5,VLOOKUP($R86,$D$15:$J$34,7)=Menus!$I$6),IF(OR($F86=Menus!$J$9,$F86=Menus!$J$10,$F86=Menus!$J$11),OK,NOT_OK),IF(VLOOKUP($R86,$D$15:$J$34,7)=Menus!$I$7,IF(OR($F86=Menus!$J$10,$F86=Menus!$J$11,$F86=Menus!$J$12),OK,NOT_OK),IF(VLOOKUP($R86,$D$15:$J$34,7)=Menus!$I$8,IF(OR($F86=Menus!$J$11,$F86=Menus!$J$13,$F86=Menus!$J$14),OK,NOT_OK),IF(VLOOKUP($R86,$D$15:$J$34,7)=Menus!$I$9,IF($F86=Menus!$J$13,OK,NOT_OK),IF(VLOOKUP($R86,$D$15:$J$34,7)=Menus!$I$10,NOT_OK,"")))))))))&amp;IF($D86="","",IF(AND($J86&lt;&gt;Menus!$I$2,$J86&lt;&gt;Menus!$I$10),Last,IF(AND($F86&lt;&gt;Menus!$I$2,$J86=Menus!$I$10),Final,"")))))</f>
        <v>Please select a First Level Principal Entity #, as applicable.</v>
      </c>
      <c r="R86" s="117" t="str">
        <f t="shared" si="3"/>
        <v/>
      </c>
      <c r="T86" s="117">
        <f t="shared" si="4"/>
        <v>0</v>
      </c>
    </row>
    <row r="87" spans="2:20" ht="20.100000000000001" customHeight="1" x14ac:dyDescent="0.25">
      <c r="B87" s="130" t="s">
        <v>12</v>
      </c>
      <c r="D87" s="22" t="str">
        <f>IF($B87=Menus!$N$2,"",IF(LEFT($B87,3)="N/A","N/A",TEXT(IF(RIGHT(LEFT($B87,2),1)=".",LEFT($B87,1),LEFT($B87,2)),"#")&amp;"."&amp;CHOOSE(IF($B87=Menus!$N$2,0,COUNTIF($B$42:$B87,$B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7" s="22"/>
      <c r="F87" s="30" t="s">
        <v>2</v>
      </c>
      <c r="G87" s="74"/>
      <c r="H87" s="9"/>
      <c r="I87" s="73"/>
      <c r="J87" s="9" t="s">
        <v>2</v>
      </c>
      <c r="L87" s="93" t="str">
        <f>"Rows for "&amp;IF(OR($F$4=Menus!$Q$4,$F$4=Menus!$Q$5),"1st Co-","")&amp;"Developer data."</f>
        <v>Rows for Developer data.</v>
      </c>
      <c r="N87" s="101" t="str">
        <f>IF(OR($F87=Menus!$J$2,$F87=Menus!$J$3,$F87=Menus!$J$4,$F87=Menus!$J$5,$F87=Menus!$J$6,$F87=Menus!$J$7,$F87=Menus!$J$8,$F87=Menus!$J$9,$F87=Menus!$J$10,$F87=Menus!$J$11,$F87=Menus!$J$12,$F87=Menus!$J$13,$F87=Menus!$J$14)=FALSE,Pof1st_NotOK,IF(OR(AND($J87&lt;&gt;Menus!$I$2,$J87&lt;&gt;Menus!$I$3,$J87&lt;&gt;Menus!$I$4,$J87&lt;&gt;Menus!$I$5,$J87&lt;&gt;Menus!$I$6,$J87&lt;&gt;Menus!$I$7,$J87&lt;&gt;Menus!$I$8,$J87&lt;&gt;Menus!$I$9,$J87&lt;&gt;Menus!$I$10),AND(OR($F87=Menus!$H$10,$F87=Menus!$H$11,$F87=Menus!$H$12),AND($J87&lt;&gt;Menus!$I$2,$J87&lt;&gt;Menus!$I$10))),Oof2nd_NotOK,IF(OR($B87=Menus!$N$2,ISERROR(VLOOKUP($R87,$D$15:$J$34,7)))=TRUE,Select1PrincipalNo,IF($F87=Menus!$J$2,SelectaPrincipal,IF(VLOOKUP($R87,$D$15:$J$34,7)=Menus!$I$3,IF(OR($F87=Menus!$J$3,$F87=Menus!$J$4),OK,NOT_OK),IF(VLOOKUP($R87,$D$15:$J$34,7)=Menus!$I$4,IF(OR($F87=Menus!$J$5,$F87=Menus!$J$6,$F87=Menus!$J$7,$F87=Menus!$J$8),OK,NOT_OK),IF(OR(VLOOKUP($R87,$D$15:$J$34,7)=Menus!$I$5,VLOOKUP($R87,$D$15:$J$34,7)=Menus!$I$6),IF(OR($F87=Menus!$J$9,$F87=Menus!$J$10,$F87=Menus!$J$11),OK,NOT_OK),IF(VLOOKUP($R87,$D$15:$J$34,7)=Menus!$I$7,IF(OR($F87=Menus!$J$10,$F87=Menus!$J$11,$F87=Menus!$J$12),OK,NOT_OK),IF(VLOOKUP($R87,$D$15:$J$34,7)=Menus!$I$8,IF(OR($F87=Menus!$J$11,$F87=Menus!$J$13,$F87=Menus!$J$14),OK,NOT_OK),IF(VLOOKUP($R87,$D$15:$J$34,7)=Menus!$I$9,IF($F87=Menus!$J$13,OK,NOT_OK),IF(VLOOKUP($R87,$D$15:$J$34,7)=Menus!$I$10,NOT_OK,"")))))))))&amp;IF($D87="","",IF(AND($J87&lt;&gt;Menus!$I$2,$J87&lt;&gt;Menus!$I$10),Last,IF(AND($F87&lt;&gt;Menus!$I$2,$J87=Menus!$I$10),Final,"")))))</f>
        <v>Please select a First Level Principal Entity #, as applicable.</v>
      </c>
      <c r="R87" s="117" t="str">
        <f t="shared" si="3"/>
        <v/>
      </c>
      <c r="T87" s="117">
        <f t="shared" si="4"/>
        <v>0</v>
      </c>
    </row>
    <row r="88" spans="2:20" ht="20.100000000000001" customHeight="1" x14ac:dyDescent="0.25">
      <c r="B88" s="130" t="s">
        <v>12</v>
      </c>
      <c r="D88" s="22" t="str">
        <f>IF($B88=Menus!$N$2,"",IF(LEFT($B88,3)="N/A","N/A",TEXT(IF(RIGHT(LEFT($B88,2),1)=".",LEFT($B88,1),LEFT($B88,2)),"#")&amp;"."&amp;CHOOSE(IF($B88=Menus!$N$2,0,COUNTIF($B$42:$B88,$B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8" s="22"/>
      <c r="F88" s="30" t="s">
        <v>2</v>
      </c>
      <c r="G88" s="74"/>
      <c r="H88" s="9"/>
      <c r="I88" s="73"/>
      <c r="J88" s="9" t="s">
        <v>2</v>
      </c>
      <c r="L88" s="93" t="str">
        <f>"Rows for "&amp;IF(OR($F$4=Menus!$Q$4,$F$4=Menus!$Q$5),"1st Co-","")&amp;"Developer data."</f>
        <v>Rows for Developer data.</v>
      </c>
      <c r="N88" s="101" t="str">
        <f>IF(OR($F88=Menus!$J$2,$F88=Menus!$J$3,$F88=Menus!$J$4,$F88=Menus!$J$5,$F88=Menus!$J$6,$F88=Menus!$J$7,$F88=Menus!$J$8,$F88=Menus!$J$9,$F88=Menus!$J$10,$F88=Menus!$J$11,$F88=Menus!$J$12,$F88=Menus!$J$13,$F88=Menus!$J$14)=FALSE,Pof1st_NotOK,IF(OR(AND($J88&lt;&gt;Menus!$I$2,$J88&lt;&gt;Menus!$I$3,$J88&lt;&gt;Menus!$I$4,$J88&lt;&gt;Menus!$I$5,$J88&lt;&gt;Menus!$I$6,$J88&lt;&gt;Menus!$I$7,$J88&lt;&gt;Menus!$I$8,$J88&lt;&gt;Menus!$I$9,$J88&lt;&gt;Menus!$I$10),AND(OR($F88=Menus!$H$10,$F88=Menus!$H$11,$F88=Menus!$H$12),AND($J88&lt;&gt;Menus!$I$2,$J88&lt;&gt;Menus!$I$10))),Oof2nd_NotOK,IF(OR($B88=Menus!$N$2,ISERROR(VLOOKUP($R88,$D$15:$J$34,7)))=TRUE,Select1PrincipalNo,IF($F88=Menus!$J$2,SelectaPrincipal,IF(VLOOKUP($R88,$D$15:$J$34,7)=Menus!$I$3,IF(OR($F88=Menus!$J$3,$F88=Menus!$J$4),OK,NOT_OK),IF(VLOOKUP($R88,$D$15:$J$34,7)=Menus!$I$4,IF(OR($F88=Menus!$J$5,$F88=Menus!$J$6,$F88=Menus!$J$7,$F88=Menus!$J$8),OK,NOT_OK),IF(OR(VLOOKUP($R88,$D$15:$J$34,7)=Menus!$I$5,VLOOKUP($R88,$D$15:$J$34,7)=Menus!$I$6),IF(OR($F88=Menus!$J$9,$F88=Menus!$J$10,$F88=Menus!$J$11),OK,NOT_OK),IF(VLOOKUP($R88,$D$15:$J$34,7)=Menus!$I$7,IF(OR($F88=Menus!$J$10,$F88=Menus!$J$11,$F88=Menus!$J$12),OK,NOT_OK),IF(VLOOKUP($R88,$D$15:$J$34,7)=Menus!$I$8,IF(OR($F88=Menus!$J$11,$F88=Menus!$J$13,$F88=Menus!$J$14),OK,NOT_OK),IF(VLOOKUP($R88,$D$15:$J$34,7)=Menus!$I$9,IF($F88=Menus!$J$13,OK,NOT_OK),IF(VLOOKUP($R88,$D$15:$J$34,7)=Menus!$I$10,NOT_OK,"")))))))))&amp;IF($D88="","",IF(AND($J88&lt;&gt;Menus!$I$2,$J88&lt;&gt;Menus!$I$10),Last,IF(AND($F88&lt;&gt;Menus!$I$2,$J88=Menus!$I$10),Final,"")))))</f>
        <v>Please select a First Level Principal Entity #, as applicable.</v>
      </c>
      <c r="R88" s="117" t="str">
        <f t="shared" si="3"/>
        <v/>
      </c>
      <c r="T88" s="117">
        <f t="shared" si="4"/>
        <v>0</v>
      </c>
    </row>
    <row r="89" spans="2:20" ht="20.100000000000001" customHeight="1" x14ac:dyDescent="0.25">
      <c r="B89" s="130" t="s">
        <v>12</v>
      </c>
      <c r="D89" s="22" t="str">
        <f>IF($B89=Menus!$N$2,"",IF(LEFT($B89,3)="N/A","N/A",TEXT(IF(RIGHT(LEFT($B89,2),1)=".",LEFT($B89,1),LEFT($B89,2)),"#")&amp;"."&amp;CHOOSE(IF($B89=Menus!$N$2,0,COUNTIF($B$42:$B89,$B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89" s="22"/>
      <c r="F89" s="30" t="s">
        <v>2</v>
      </c>
      <c r="G89" s="74"/>
      <c r="H89" s="9"/>
      <c r="I89" s="73"/>
      <c r="J89" s="9" t="s">
        <v>2</v>
      </c>
      <c r="L89" s="93" t="str">
        <f>"Rows for "&amp;IF(OR($F$4=Menus!$Q$4,$F$4=Menus!$Q$5),"1st Co-","")&amp;"Developer data."</f>
        <v>Rows for Developer data.</v>
      </c>
      <c r="N89" s="101" t="str">
        <f>IF(OR($F89=Menus!$J$2,$F89=Menus!$J$3,$F89=Menus!$J$4,$F89=Menus!$J$5,$F89=Menus!$J$6,$F89=Menus!$J$7,$F89=Menus!$J$8,$F89=Menus!$J$9,$F89=Menus!$J$10,$F89=Menus!$J$11,$F89=Menus!$J$12,$F89=Menus!$J$13,$F89=Menus!$J$14)=FALSE,Pof1st_NotOK,IF(OR(AND($J89&lt;&gt;Menus!$I$2,$J89&lt;&gt;Menus!$I$3,$J89&lt;&gt;Menus!$I$4,$J89&lt;&gt;Menus!$I$5,$J89&lt;&gt;Menus!$I$6,$J89&lt;&gt;Menus!$I$7,$J89&lt;&gt;Menus!$I$8,$J89&lt;&gt;Menus!$I$9,$J89&lt;&gt;Menus!$I$10),AND(OR($F89=Menus!$H$10,$F89=Menus!$H$11,$F89=Menus!$H$12),AND($J89&lt;&gt;Menus!$I$2,$J89&lt;&gt;Menus!$I$10))),Oof2nd_NotOK,IF(OR($B89=Menus!$N$2,ISERROR(VLOOKUP($R89,$D$15:$J$34,7)))=TRUE,Select1PrincipalNo,IF($F89=Menus!$J$2,SelectaPrincipal,IF(VLOOKUP($R89,$D$15:$J$34,7)=Menus!$I$3,IF(OR($F89=Menus!$J$3,$F89=Menus!$J$4),OK,NOT_OK),IF(VLOOKUP($R89,$D$15:$J$34,7)=Menus!$I$4,IF(OR($F89=Menus!$J$5,$F89=Menus!$J$6,$F89=Menus!$J$7,$F89=Menus!$J$8),OK,NOT_OK),IF(OR(VLOOKUP($R89,$D$15:$J$34,7)=Menus!$I$5,VLOOKUP($R89,$D$15:$J$34,7)=Menus!$I$6),IF(OR($F89=Menus!$J$9,$F89=Menus!$J$10,$F89=Menus!$J$11),OK,NOT_OK),IF(VLOOKUP($R89,$D$15:$J$34,7)=Menus!$I$7,IF(OR($F89=Menus!$J$10,$F89=Menus!$J$11,$F89=Menus!$J$12),OK,NOT_OK),IF(VLOOKUP($R89,$D$15:$J$34,7)=Menus!$I$8,IF(OR($F89=Menus!$J$11,$F89=Menus!$J$13,$F89=Menus!$J$14),OK,NOT_OK),IF(VLOOKUP($R89,$D$15:$J$34,7)=Menus!$I$9,IF($F89=Menus!$J$13,OK,NOT_OK),IF(VLOOKUP($R89,$D$15:$J$34,7)=Menus!$I$10,NOT_OK,"")))))))))&amp;IF($D89="","",IF(AND($J89&lt;&gt;Menus!$I$2,$J89&lt;&gt;Menus!$I$10),Last,IF(AND($F89&lt;&gt;Menus!$I$2,$J89=Menus!$I$10),Final,"")))))</f>
        <v>Please select a First Level Principal Entity #, as applicable.</v>
      </c>
      <c r="R89" s="117" t="str">
        <f t="shared" si="3"/>
        <v/>
      </c>
      <c r="T89" s="117">
        <f t="shared" si="4"/>
        <v>0</v>
      </c>
    </row>
    <row r="90" spans="2:20" ht="20.100000000000001" customHeight="1" x14ac:dyDescent="0.25">
      <c r="B90" s="130" t="s">
        <v>12</v>
      </c>
      <c r="D90" s="22" t="str">
        <f>IF($B90=Menus!$N$2,"",IF(LEFT($B90,3)="N/A","N/A",TEXT(IF(RIGHT(LEFT($B90,2),1)=".",LEFT($B90,1),LEFT($B90,2)),"#")&amp;"."&amp;CHOOSE(IF($B90=Menus!$N$2,0,COUNTIF($B$42:$B90,$B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0" s="22"/>
      <c r="F90" s="30" t="s">
        <v>2</v>
      </c>
      <c r="G90" s="74"/>
      <c r="H90" s="9"/>
      <c r="I90" s="73"/>
      <c r="J90" s="9" t="s">
        <v>2</v>
      </c>
      <c r="L90" s="93" t="str">
        <f>"Rows for "&amp;IF(OR($F$4=Menus!$Q$4,$F$4=Menus!$Q$5),"1st Co-","")&amp;"Developer data."</f>
        <v>Rows for Developer data.</v>
      </c>
      <c r="N90" s="101" t="str">
        <f>IF(OR($F90=Menus!$J$2,$F90=Menus!$J$3,$F90=Menus!$J$4,$F90=Menus!$J$5,$F90=Menus!$J$6,$F90=Menus!$J$7,$F90=Menus!$J$8,$F90=Menus!$J$9,$F90=Menus!$J$10,$F90=Menus!$J$11,$F90=Menus!$J$12,$F90=Menus!$J$13,$F90=Menus!$J$14)=FALSE,Pof1st_NotOK,IF(OR(AND($J90&lt;&gt;Menus!$I$2,$J90&lt;&gt;Menus!$I$3,$J90&lt;&gt;Menus!$I$4,$J90&lt;&gt;Menus!$I$5,$J90&lt;&gt;Menus!$I$6,$J90&lt;&gt;Menus!$I$7,$J90&lt;&gt;Menus!$I$8,$J90&lt;&gt;Menus!$I$9,$J90&lt;&gt;Menus!$I$10),AND(OR($F90=Menus!$H$10,$F90=Menus!$H$11,$F90=Menus!$H$12),AND($J90&lt;&gt;Menus!$I$2,$J90&lt;&gt;Menus!$I$10))),Oof2nd_NotOK,IF(OR($B90=Menus!$N$2,ISERROR(VLOOKUP($R90,$D$15:$J$34,7)))=TRUE,Select1PrincipalNo,IF($F90=Menus!$J$2,SelectaPrincipal,IF(VLOOKUP($R90,$D$15:$J$34,7)=Menus!$I$3,IF(OR($F90=Menus!$J$3,$F90=Menus!$J$4),OK,NOT_OK),IF(VLOOKUP($R90,$D$15:$J$34,7)=Menus!$I$4,IF(OR($F90=Menus!$J$5,$F90=Menus!$J$6,$F90=Menus!$J$7,$F90=Menus!$J$8),OK,NOT_OK),IF(OR(VLOOKUP($R90,$D$15:$J$34,7)=Menus!$I$5,VLOOKUP($R90,$D$15:$J$34,7)=Menus!$I$6),IF(OR($F90=Menus!$J$9,$F90=Menus!$J$10,$F90=Menus!$J$11),OK,NOT_OK),IF(VLOOKUP($R90,$D$15:$J$34,7)=Menus!$I$7,IF(OR($F90=Menus!$J$10,$F90=Menus!$J$11,$F90=Menus!$J$12),OK,NOT_OK),IF(VLOOKUP($R90,$D$15:$J$34,7)=Menus!$I$8,IF(OR($F90=Menus!$J$11,$F90=Menus!$J$13,$F90=Menus!$J$14),OK,NOT_OK),IF(VLOOKUP($R90,$D$15:$J$34,7)=Menus!$I$9,IF($F90=Menus!$J$13,OK,NOT_OK),IF(VLOOKUP($R90,$D$15:$J$34,7)=Menus!$I$10,NOT_OK,"")))))))))&amp;IF($D90="","",IF(AND($J90&lt;&gt;Menus!$I$2,$J90&lt;&gt;Menus!$I$10),Last,IF(AND($F90&lt;&gt;Menus!$I$2,$J90=Menus!$I$10),Final,"")))))</f>
        <v>Please select a First Level Principal Entity #, as applicable.</v>
      </c>
      <c r="R90" s="117" t="str">
        <f t="shared" si="3"/>
        <v/>
      </c>
      <c r="T90" s="117">
        <f t="shared" si="4"/>
        <v>0</v>
      </c>
    </row>
    <row r="91" spans="2:20" ht="20.100000000000001" customHeight="1" x14ac:dyDescent="0.25">
      <c r="B91" s="130" t="s">
        <v>12</v>
      </c>
      <c r="D91" s="22" t="str">
        <f>IF($B91=Menus!$N$2,"",IF(LEFT($B91,3)="N/A","N/A",TEXT(IF(RIGHT(LEFT($B91,2),1)=".",LEFT($B91,1),LEFT($B91,2)),"#")&amp;"."&amp;CHOOSE(IF($B91=Menus!$N$2,0,COUNTIF($B$42:$B91,$B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1" s="22"/>
      <c r="F91" s="30" t="s">
        <v>2</v>
      </c>
      <c r="G91" s="74"/>
      <c r="H91" s="9"/>
      <c r="I91" s="73"/>
      <c r="J91" s="9" t="s">
        <v>2</v>
      </c>
      <c r="L91" s="93" t="str">
        <f>"Rows for "&amp;IF(OR($F$4=Menus!$Q$4,$F$4=Menus!$Q$5),"1st Co-","")&amp;"Developer data."</f>
        <v>Rows for Developer data.</v>
      </c>
      <c r="N91" s="101" t="str">
        <f>IF(OR($F91=Menus!$J$2,$F91=Menus!$J$3,$F91=Menus!$J$4,$F91=Menus!$J$5,$F91=Menus!$J$6,$F91=Menus!$J$7,$F91=Menus!$J$8,$F91=Menus!$J$9,$F91=Menus!$J$10,$F91=Menus!$J$11,$F91=Menus!$J$12,$F91=Menus!$J$13,$F91=Menus!$J$14)=FALSE,Pof1st_NotOK,IF(OR(AND($J91&lt;&gt;Menus!$I$2,$J91&lt;&gt;Menus!$I$3,$J91&lt;&gt;Menus!$I$4,$J91&lt;&gt;Menus!$I$5,$J91&lt;&gt;Menus!$I$6,$J91&lt;&gt;Menus!$I$7,$J91&lt;&gt;Menus!$I$8,$J91&lt;&gt;Menus!$I$9,$J91&lt;&gt;Menus!$I$10),AND(OR($F91=Menus!$H$10,$F91=Menus!$H$11,$F91=Menus!$H$12),AND($J91&lt;&gt;Menus!$I$2,$J91&lt;&gt;Menus!$I$10))),Oof2nd_NotOK,IF(OR($B91=Menus!$N$2,ISERROR(VLOOKUP($R91,$D$15:$J$34,7)))=TRUE,Select1PrincipalNo,IF($F91=Menus!$J$2,SelectaPrincipal,IF(VLOOKUP($R91,$D$15:$J$34,7)=Menus!$I$3,IF(OR($F91=Menus!$J$3,$F91=Menus!$J$4),OK,NOT_OK),IF(VLOOKUP($R91,$D$15:$J$34,7)=Menus!$I$4,IF(OR($F91=Menus!$J$5,$F91=Menus!$J$6,$F91=Menus!$J$7,$F91=Menus!$J$8),OK,NOT_OK),IF(OR(VLOOKUP($R91,$D$15:$J$34,7)=Menus!$I$5,VLOOKUP($R91,$D$15:$J$34,7)=Menus!$I$6),IF(OR($F91=Menus!$J$9,$F91=Menus!$J$10,$F91=Menus!$J$11),OK,NOT_OK),IF(VLOOKUP($R91,$D$15:$J$34,7)=Menus!$I$7,IF(OR($F91=Menus!$J$10,$F91=Menus!$J$11,$F91=Menus!$J$12),OK,NOT_OK),IF(VLOOKUP($R91,$D$15:$J$34,7)=Menus!$I$8,IF(OR($F91=Menus!$J$11,$F91=Menus!$J$13,$F91=Menus!$J$14),OK,NOT_OK),IF(VLOOKUP($R91,$D$15:$J$34,7)=Menus!$I$9,IF($F91=Menus!$J$13,OK,NOT_OK),IF(VLOOKUP($R91,$D$15:$J$34,7)=Menus!$I$10,NOT_OK,"")))))))))&amp;IF($D91="","",IF(AND($J91&lt;&gt;Menus!$I$2,$J91&lt;&gt;Menus!$I$10),Last,IF(AND($F91&lt;&gt;Menus!$I$2,$J91=Menus!$I$10),Final,"")))))</f>
        <v>Please select a First Level Principal Entity #, as applicable.</v>
      </c>
      <c r="R91" s="117" t="str">
        <f t="shared" si="3"/>
        <v/>
      </c>
      <c r="T91" s="117">
        <f t="shared" si="4"/>
        <v>0</v>
      </c>
    </row>
    <row r="92" spans="2:20" ht="20.100000000000001" customHeight="1" x14ac:dyDescent="0.25">
      <c r="B92" s="130" t="s">
        <v>12</v>
      </c>
      <c r="D92" s="22" t="str">
        <f>IF($B92=Menus!$N$2,"",IF(LEFT($B92,3)="N/A","N/A",TEXT(IF(RIGHT(LEFT($B92,2),1)=".",LEFT($B92,1),LEFT($B92,2)),"#")&amp;"."&amp;CHOOSE(IF($B92=Menus!$N$2,0,COUNTIF($B$42:$B92,$B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2" s="22"/>
      <c r="F92" s="30" t="s">
        <v>2</v>
      </c>
      <c r="G92" s="74"/>
      <c r="H92" s="9"/>
      <c r="I92" s="73"/>
      <c r="J92" s="9" t="s">
        <v>2</v>
      </c>
      <c r="L92" s="93" t="str">
        <f>"Rows for "&amp;IF(OR($F$4=Menus!$Q$4,$F$4=Menus!$Q$5),"1st Co-","")&amp;"Developer data."</f>
        <v>Rows for Developer data.</v>
      </c>
      <c r="N92" s="101" t="str">
        <f>IF(OR($F92=Menus!$J$2,$F92=Menus!$J$3,$F92=Menus!$J$4,$F92=Menus!$J$5,$F92=Menus!$J$6,$F92=Menus!$J$7,$F92=Menus!$J$8,$F92=Menus!$J$9,$F92=Menus!$J$10,$F92=Menus!$J$11,$F92=Menus!$J$12,$F92=Menus!$J$13,$F92=Menus!$J$14)=FALSE,Pof1st_NotOK,IF(OR(AND($J92&lt;&gt;Menus!$I$2,$J92&lt;&gt;Menus!$I$3,$J92&lt;&gt;Menus!$I$4,$J92&lt;&gt;Menus!$I$5,$J92&lt;&gt;Menus!$I$6,$J92&lt;&gt;Menus!$I$7,$J92&lt;&gt;Menus!$I$8,$J92&lt;&gt;Menus!$I$9,$J92&lt;&gt;Menus!$I$10),AND(OR($F92=Menus!$H$10,$F92=Menus!$H$11,$F92=Menus!$H$12),AND($J92&lt;&gt;Menus!$I$2,$J92&lt;&gt;Menus!$I$10))),Oof2nd_NotOK,IF(OR($B92=Menus!$N$2,ISERROR(VLOOKUP($R92,$D$15:$J$34,7)))=TRUE,Select1PrincipalNo,IF($F92=Menus!$J$2,SelectaPrincipal,IF(VLOOKUP($R92,$D$15:$J$34,7)=Menus!$I$3,IF(OR($F92=Menus!$J$3,$F92=Menus!$J$4),OK,NOT_OK),IF(VLOOKUP($R92,$D$15:$J$34,7)=Menus!$I$4,IF(OR($F92=Menus!$J$5,$F92=Menus!$J$6,$F92=Menus!$J$7,$F92=Menus!$J$8),OK,NOT_OK),IF(OR(VLOOKUP($R92,$D$15:$J$34,7)=Menus!$I$5,VLOOKUP($R92,$D$15:$J$34,7)=Menus!$I$6),IF(OR($F92=Menus!$J$9,$F92=Menus!$J$10,$F92=Menus!$J$11),OK,NOT_OK),IF(VLOOKUP($R92,$D$15:$J$34,7)=Menus!$I$7,IF(OR($F92=Menus!$J$10,$F92=Menus!$J$11,$F92=Menus!$J$12),OK,NOT_OK),IF(VLOOKUP($R92,$D$15:$J$34,7)=Menus!$I$8,IF(OR($F92=Menus!$J$11,$F92=Menus!$J$13,$F92=Menus!$J$14),OK,NOT_OK),IF(VLOOKUP($R92,$D$15:$J$34,7)=Menus!$I$9,IF($F92=Menus!$J$13,OK,NOT_OK),IF(VLOOKUP($R92,$D$15:$J$34,7)=Menus!$I$10,NOT_OK,"")))))))))&amp;IF($D92="","",IF(AND($J92&lt;&gt;Menus!$I$2,$J92&lt;&gt;Menus!$I$10),Last,IF(AND($F92&lt;&gt;Menus!$I$2,$J92=Menus!$I$10),Final,"")))))</f>
        <v>Please select a First Level Principal Entity #, as applicable.</v>
      </c>
      <c r="R92" s="117" t="str">
        <f t="shared" si="3"/>
        <v/>
      </c>
      <c r="T92" s="117">
        <f t="shared" si="4"/>
        <v>0</v>
      </c>
    </row>
    <row r="93" spans="2:20" ht="20.100000000000001" customHeight="1" x14ac:dyDescent="0.25">
      <c r="B93" s="130" t="s">
        <v>12</v>
      </c>
      <c r="D93" s="22" t="str">
        <f>IF($B93=Menus!$N$2,"",IF(LEFT($B93,3)="N/A","N/A",TEXT(IF(RIGHT(LEFT($B93,2),1)=".",LEFT($B93,1),LEFT($B93,2)),"#")&amp;"."&amp;CHOOSE(IF($B93=Menus!$N$2,0,COUNTIF($B$42:$B93,$B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3" s="22"/>
      <c r="F93" s="30" t="s">
        <v>2</v>
      </c>
      <c r="G93" s="74"/>
      <c r="H93" s="9"/>
      <c r="I93" s="73"/>
      <c r="J93" s="9" t="s">
        <v>2</v>
      </c>
      <c r="L93" s="93" t="str">
        <f>"Rows for "&amp;IF(OR($F$4=Menus!$Q$4,$F$4=Menus!$Q$5),"1st Co-","")&amp;"Developer data."</f>
        <v>Rows for Developer data.</v>
      </c>
      <c r="N93" s="101" t="str">
        <f>IF(OR($F93=Menus!$J$2,$F93=Menus!$J$3,$F93=Menus!$J$4,$F93=Menus!$J$5,$F93=Menus!$J$6,$F93=Menus!$J$7,$F93=Menus!$J$8,$F93=Menus!$J$9,$F93=Menus!$J$10,$F93=Menus!$J$11,$F93=Menus!$J$12,$F93=Menus!$J$13,$F93=Menus!$J$14)=FALSE,Pof1st_NotOK,IF(OR(AND($J93&lt;&gt;Menus!$I$2,$J93&lt;&gt;Menus!$I$3,$J93&lt;&gt;Menus!$I$4,$J93&lt;&gt;Menus!$I$5,$J93&lt;&gt;Menus!$I$6,$J93&lt;&gt;Menus!$I$7,$J93&lt;&gt;Menus!$I$8,$J93&lt;&gt;Menus!$I$9,$J93&lt;&gt;Menus!$I$10),AND(OR($F93=Menus!$H$10,$F93=Menus!$H$11,$F93=Menus!$H$12),AND($J93&lt;&gt;Menus!$I$2,$J93&lt;&gt;Menus!$I$10))),Oof2nd_NotOK,IF(OR($B93=Menus!$N$2,ISERROR(VLOOKUP($R93,$D$15:$J$34,7)))=TRUE,Select1PrincipalNo,IF($F93=Menus!$J$2,SelectaPrincipal,IF(VLOOKUP($R93,$D$15:$J$34,7)=Menus!$I$3,IF(OR($F93=Menus!$J$3,$F93=Menus!$J$4),OK,NOT_OK),IF(VLOOKUP($R93,$D$15:$J$34,7)=Menus!$I$4,IF(OR($F93=Menus!$J$5,$F93=Menus!$J$6,$F93=Menus!$J$7,$F93=Menus!$J$8),OK,NOT_OK),IF(OR(VLOOKUP($R93,$D$15:$J$34,7)=Menus!$I$5,VLOOKUP($R93,$D$15:$J$34,7)=Menus!$I$6),IF(OR($F93=Menus!$J$9,$F93=Menus!$J$10,$F93=Menus!$J$11),OK,NOT_OK),IF(VLOOKUP($R93,$D$15:$J$34,7)=Menus!$I$7,IF(OR($F93=Menus!$J$10,$F93=Menus!$J$11,$F93=Menus!$J$12),OK,NOT_OK),IF(VLOOKUP($R93,$D$15:$J$34,7)=Menus!$I$8,IF(OR($F93=Menus!$J$11,$F93=Menus!$J$13,$F93=Menus!$J$14),OK,NOT_OK),IF(VLOOKUP($R93,$D$15:$J$34,7)=Menus!$I$9,IF($F93=Menus!$J$13,OK,NOT_OK),IF(VLOOKUP($R93,$D$15:$J$34,7)=Menus!$I$10,NOT_OK,"")))))))))&amp;IF($D93="","",IF(AND($J93&lt;&gt;Menus!$I$2,$J93&lt;&gt;Menus!$I$10),Last,IF(AND($F93&lt;&gt;Menus!$I$2,$J93=Menus!$I$10),Final,"")))))</f>
        <v>Please select a First Level Principal Entity #, as applicable.</v>
      </c>
      <c r="R93" s="117" t="str">
        <f t="shared" si="3"/>
        <v/>
      </c>
      <c r="T93" s="117">
        <f t="shared" si="4"/>
        <v>0</v>
      </c>
    </row>
    <row r="94" spans="2:20" ht="20.100000000000001" customHeight="1" x14ac:dyDescent="0.25">
      <c r="B94" s="130" t="s">
        <v>12</v>
      </c>
      <c r="D94" s="22" t="str">
        <f>IF($B94=Menus!$N$2,"",IF(LEFT($B94,3)="N/A","N/A",TEXT(IF(RIGHT(LEFT($B94,2),1)=".",LEFT($B94,1),LEFT($B94,2)),"#")&amp;"."&amp;CHOOSE(IF($B94=Menus!$N$2,0,COUNTIF($B$42:$B94,$B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4" s="22"/>
      <c r="F94" s="30" t="s">
        <v>2</v>
      </c>
      <c r="G94" s="74"/>
      <c r="H94" s="9"/>
      <c r="I94" s="73"/>
      <c r="J94" s="9" t="s">
        <v>2</v>
      </c>
      <c r="L94" s="93" t="str">
        <f>"Rows for "&amp;IF(OR($F$4=Menus!$Q$4,$F$4=Menus!$Q$5),"1st Co-","")&amp;"Developer data."</f>
        <v>Rows for Developer data.</v>
      </c>
      <c r="N94" s="101" t="str">
        <f>IF(OR($F94=Menus!$J$2,$F94=Menus!$J$3,$F94=Menus!$J$4,$F94=Menus!$J$5,$F94=Menus!$J$6,$F94=Menus!$J$7,$F94=Menus!$J$8,$F94=Menus!$J$9,$F94=Menus!$J$10,$F94=Menus!$J$11,$F94=Menus!$J$12,$F94=Menus!$J$13,$F94=Menus!$J$14)=FALSE,Pof1st_NotOK,IF(OR(AND($J94&lt;&gt;Menus!$I$2,$J94&lt;&gt;Menus!$I$3,$J94&lt;&gt;Menus!$I$4,$J94&lt;&gt;Menus!$I$5,$J94&lt;&gt;Menus!$I$6,$J94&lt;&gt;Menus!$I$7,$J94&lt;&gt;Menus!$I$8,$J94&lt;&gt;Menus!$I$9,$J94&lt;&gt;Menus!$I$10),AND(OR($F94=Menus!$H$10,$F94=Menus!$H$11,$F94=Menus!$H$12),AND($J94&lt;&gt;Menus!$I$2,$J94&lt;&gt;Menus!$I$10))),Oof2nd_NotOK,IF(OR($B94=Menus!$N$2,ISERROR(VLOOKUP($R94,$D$15:$J$34,7)))=TRUE,Select1PrincipalNo,IF($F94=Menus!$J$2,SelectaPrincipal,IF(VLOOKUP($R94,$D$15:$J$34,7)=Menus!$I$3,IF(OR($F94=Menus!$J$3,$F94=Menus!$J$4),OK,NOT_OK),IF(VLOOKUP($R94,$D$15:$J$34,7)=Menus!$I$4,IF(OR($F94=Menus!$J$5,$F94=Menus!$J$6,$F94=Menus!$J$7,$F94=Menus!$J$8),OK,NOT_OK),IF(OR(VLOOKUP($R94,$D$15:$J$34,7)=Menus!$I$5,VLOOKUP($R94,$D$15:$J$34,7)=Menus!$I$6),IF(OR($F94=Menus!$J$9,$F94=Menus!$J$10,$F94=Menus!$J$11),OK,NOT_OK),IF(VLOOKUP($R94,$D$15:$J$34,7)=Menus!$I$7,IF(OR($F94=Menus!$J$10,$F94=Menus!$J$11,$F94=Menus!$J$12),OK,NOT_OK),IF(VLOOKUP($R94,$D$15:$J$34,7)=Menus!$I$8,IF(OR($F94=Menus!$J$11,$F94=Menus!$J$13,$F94=Menus!$J$14),OK,NOT_OK),IF(VLOOKUP($R94,$D$15:$J$34,7)=Menus!$I$9,IF($F94=Menus!$J$13,OK,NOT_OK),IF(VLOOKUP($R94,$D$15:$J$34,7)=Menus!$I$10,NOT_OK,"")))))))))&amp;IF($D94="","",IF(AND($J94&lt;&gt;Menus!$I$2,$J94&lt;&gt;Menus!$I$10),Last,IF(AND($F94&lt;&gt;Menus!$I$2,$J94=Menus!$I$10),Final,"")))))</f>
        <v>Please select a First Level Principal Entity #, as applicable.</v>
      </c>
      <c r="R94" s="117" t="str">
        <f t="shared" si="3"/>
        <v/>
      </c>
      <c r="T94" s="117">
        <f t="shared" si="4"/>
        <v>0</v>
      </c>
    </row>
    <row r="95" spans="2:20" ht="20.100000000000001" customHeight="1" x14ac:dyDescent="0.25">
      <c r="B95" s="123" t="s">
        <v>12</v>
      </c>
      <c r="D95" s="22" t="str">
        <f>IF($B95=Menus!$N$2,"",IF(LEFT($B95,3)="N/A","N/A",TEXT(IF(RIGHT(LEFT($B95,2),1)=".",LEFT($B95,1),LEFT($B95,2)),"#")&amp;"."&amp;CHOOSE(IF($B95=Menus!$N$2,0,COUNTIF($B$42:$B95,$B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5" s="22"/>
      <c r="F95" s="30" t="s">
        <v>2</v>
      </c>
      <c r="G95" s="74"/>
      <c r="H95" s="9"/>
      <c r="I95" s="73"/>
      <c r="J95" s="9" t="s">
        <v>2</v>
      </c>
      <c r="L95" s="93" t="str">
        <f>"Rows for "&amp;IF(OR($F$4=Menus!$Q$4,$F$4=Menus!$Q$5),"1st Co-","")&amp;"Developer data."</f>
        <v>Rows for Developer data.</v>
      </c>
      <c r="N95" s="101" t="str">
        <f>IF(OR($F95=Menus!$J$2,$F95=Menus!$J$3,$F95=Menus!$J$4,$F95=Menus!$J$5,$F95=Menus!$J$6,$F95=Menus!$J$7,$F95=Menus!$J$8,$F95=Menus!$J$9,$F95=Menus!$J$10,$F95=Menus!$J$11,$F95=Menus!$J$12,$F95=Menus!$J$13,$F95=Menus!$J$14)=FALSE,Pof1st_NotOK,IF(OR(AND($J95&lt;&gt;Menus!$I$2,$J95&lt;&gt;Menus!$I$3,$J95&lt;&gt;Menus!$I$4,$J95&lt;&gt;Menus!$I$5,$J95&lt;&gt;Menus!$I$6,$J95&lt;&gt;Menus!$I$7,$J95&lt;&gt;Menus!$I$8,$J95&lt;&gt;Menus!$I$9,$J95&lt;&gt;Menus!$I$10),AND(OR($F95=Menus!$H$10,$F95=Menus!$H$11,$F95=Menus!$H$12),AND($J95&lt;&gt;Menus!$I$2,$J95&lt;&gt;Menus!$I$10))),Oof2nd_NotOK,IF(OR($B95=Menus!$N$2,ISERROR(VLOOKUP($R95,$D$15:$J$34,7)))=TRUE,Select1PrincipalNo,IF($F95=Menus!$J$2,SelectaPrincipal,IF(VLOOKUP($R95,$D$15:$J$34,7)=Menus!$I$3,IF(OR($F95=Menus!$J$3,$F95=Menus!$J$4),OK,NOT_OK),IF(VLOOKUP($R95,$D$15:$J$34,7)=Menus!$I$4,IF(OR($F95=Menus!$J$5,$F95=Menus!$J$6,$F95=Menus!$J$7,$F95=Menus!$J$8),OK,NOT_OK),IF(OR(VLOOKUP($R95,$D$15:$J$34,7)=Menus!$I$5,VLOOKUP($R95,$D$15:$J$34,7)=Menus!$I$6),IF(OR($F95=Menus!$J$9,$F95=Menus!$J$10,$F95=Menus!$J$11),OK,NOT_OK),IF(VLOOKUP($R95,$D$15:$J$34,7)=Menus!$I$7,IF(OR($F95=Menus!$J$10,$F95=Menus!$J$11,$F95=Menus!$J$12),OK,NOT_OK),IF(VLOOKUP($R95,$D$15:$J$34,7)=Menus!$I$8,IF(OR($F95=Menus!$J$11,$F95=Menus!$J$13,$F95=Menus!$J$14),OK,NOT_OK),IF(VLOOKUP($R95,$D$15:$J$34,7)=Menus!$I$9,IF($F95=Menus!$J$13,OK,NOT_OK),IF(VLOOKUP($R95,$D$15:$J$34,7)=Menus!$I$10,NOT_OK,"")))))))))&amp;IF($D95="","",IF(AND($J95&lt;&gt;Menus!$I$2,$J95&lt;&gt;Menus!$I$10),Last,IF(AND($F95&lt;&gt;Menus!$I$2,$J95=Menus!$I$10),Final,"")))))</f>
        <v>Please select a First Level Principal Entity #, as applicable.</v>
      </c>
      <c r="R95" s="117" t="str">
        <f t="shared" si="3"/>
        <v/>
      </c>
      <c r="T95" s="117">
        <f t="shared" si="4"/>
        <v>0</v>
      </c>
    </row>
    <row r="96" spans="2:20" ht="20.100000000000001" customHeight="1" x14ac:dyDescent="0.25">
      <c r="B96" s="123" t="s">
        <v>12</v>
      </c>
      <c r="D96" s="22" t="str">
        <f>IF($B96=Menus!$N$2,"",IF(LEFT($B96,3)="N/A","N/A",TEXT(IF(RIGHT(LEFT($B96,2),1)=".",LEFT($B96,1),LEFT($B96,2)),"#")&amp;"."&amp;CHOOSE(IF($B96=Menus!$N$2,0,COUNTIF($B$42:$B96,$B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6" s="22"/>
      <c r="F96" s="30" t="s">
        <v>2</v>
      </c>
      <c r="G96" s="74"/>
      <c r="H96" s="9"/>
      <c r="I96" s="73"/>
      <c r="J96" s="9" t="s">
        <v>2</v>
      </c>
      <c r="L96" s="93" t="str">
        <f>"Rows for "&amp;IF(OR($F$4=Menus!$Q$4,$F$4=Menus!$Q$5),"1st Co-","")&amp;"Developer data."</f>
        <v>Rows for Developer data.</v>
      </c>
      <c r="N96" s="101" t="str">
        <f>IF(OR($F96=Menus!$J$2,$F96=Menus!$J$3,$F96=Menus!$J$4,$F96=Menus!$J$5,$F96=Menus!$J$6,$F96=Menus!$J$7,$F96=Menus!$J$8,$F96=Menus!$J$9,$F96=Menus!$J$10,$F96=Menus!$J$11,$F96=Menus!$J$12,$F96=Menus!$J$13,$F96=Menus!$J$14)=FALSE,Pof1st_NotOK,IF(OR(AND($J96&lt;&gt;Menus!$I$2,$J96&lt;&gt;Menus!$I$3,$J96&lt;&gt;Menus!$I$4,$J96&lt;&gt;Menus!$I$5,$J96&lt;&gt;Menus!$I$6,$J96&lt;&gt;Menus!$I$7,$J96&lt;&gt;Menus!$I$8,$J96&lt;&gt;Menus!$I$9,$J96&lt;&gt;Menus!$I$10),AND(OR($F96=Menus!$H$10,$F96=Menus!$H$11,$F96=Menus!$H$12),AND($J96&lt;&gt;Menus!$I$2,$J96&lt;&gt;Menus!$I$10))),Oof2nd_NotOK,IF(OR($B96=Menus!$N$2,ISERROR(VLOOKUP($R96,$D$15:$J$34,7)))=TRUE,Select1PrincipalNo,IF($F96=Menus!$J$2,SelectaPrincipal,IF(VLOOKUP($R96,$D$15:$J$34,7)=Menus!$I$3,IF(OR($F96=Menus!$J$3,$F96=Menus!$J$4),OK,NOT_OK),IF(VLOOKUP($R96,$D$15:$J$34,7)=Menus!$I$4,IF(OR($F96=Menus!$J$5,$F96=Menus!$J$6,$F96=Menus!$J$7,$F96=Menus!$J$8),OK,NOT_OK),IF(OR(VLOOKUP($R96,$D$15:$J$34,7)=Menus!$I$5,VLOOKUP($R96,$D$15:$J$34,7)=Menus!$I$6),IF(OR($F96=Menus!$J$9,$F96=Menus!$J$10,$F96=Menus!$J$11),OK,NOT_OK),IF(VLOOKUP($R96,$D$15:$J$34,7)=Menus!$I$7,IF(OR($F96=Menus!$J$10,$F96=Menus!$J$11,$F96=Menus!$J$12),OK,NOT_OK),IF(VLOOKUP($R96,$D$15:$J$34,7)=Menus!$I$8,IF(OR($F96=Menus!$J$11,$F96=Menus!$J$13,$F96=Menus!$J$14),OK,NOT_OK),IF(VLOOKUP($R96,$D$15:$J$34,7)=Menus!$I$9,IF($F96=Menus!$J$13,OK,NOT_OK),IF(VLOOKUP($R96,$D$15:$J$34,7)=Menus!$I$10,NOT_OK,"")))))))))&amp;IF($D96="","",IF(AND($J96&lt;&gt;Menus!$I$2,$J96&lt;&gt;Menus!$I$10),Last,IF(AND($F96&lt;&gt;Menus!$I$2,$J96=Menus!$I$10),Final,"")))))</f>
        <v>Please select a First Level Principal Entity #, as applicable.</v>
      </c>
      <c r="R96" s="117" t="str">
        <f t="shared" si="3"/>
        <v/>
      </c>
      <c r="T96" s="117">
        <f t="shared" si="4"/>
        <v>0</v>
      </c>
    </row>
    <row r="97" spans="1:22" ht="20.100000000000001" customHeight="1" x14ac:dyDescent="0.25">
      <c r="B97" s="123" t="s">
        <v>12</v>
      </c>
      <c r="D97" s="22" t="str">
        <f>IF($B97=Menus!$N$2,"",IF(LEFT($B97,3)="N/A","N/A",TEXT(IF(RIGHT(LEFT($B97,2),1)=".",LEFT($B97,1),LEFT($B97,2)),"#")&amp;"."&amp;CHOOSE(IF($B97=Menus!$N$2,0,COUNTIF($B$42:$B97,$B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7" s="22"/>
      <c r="F97" s="30" t="s">
        <v>2</v>
      </c>
      <c r="G97" s="74"/>
      <c r="H97" s="9"/>
      <c r="I97" s="73"/>
      <c r="J97" s="9" t="s">
        <v>2</v>
      </c>
      <c r="L97" s="93" t="str">
        <f>"Rows for "&amp;IF(OR($F$4=Menus!$Q$4,$F$4=Menus!$Q$5),"1st Co-","")&amp;"Developer data."</f>
        <v>Rows for Developer data.</v>
      </c>
      <c r="N97" s="101" t="str">
        <f>IF(OR($F97=Menus!$J$2,$F97=Menus!$J$3,$F97=Menus!$J$4,$F97=Menus!$J$5,$F97=Menus!$J$6,$F97=Menus!$J$7,$F97=Menus!$J$8,$F97=Menus!$J$9,$F97=Menus!$J$10,$F97=Menus!$J$11,$F97=Menus!$J$12,$F97=Menus!$J$13,$F97=Menus!$J$14)=FALSE,Pof1st_NotOK,IF(OR(AND($J97&lt;&gt;Menus!$I$2,$J97&lt;&gt;Menus!$I$3,$J97&lt;&gt;Menus!$I$4,$J97&lt;&gt;Menus!$I$5,$J97&lt;&gt;Menus!$I$6,$J97&lt;&gt;Menus!$I$7,$J97&lt;&gt;Menus!$I$8,$J97&lt;&gt;Menus!$I$9,$J97&lt;&gt;Menus!$I$10),AND(OR($F97=Menus!$H$10,$F97=Menus!$H$11,$F97=Menus!$H$12),AND($J97&lt;&gt;Menus!$I$2,$J97&lt;&gt;Menus!$I$10))),Oof2nd_NotOK,IF(OR($B97=Menus!$N$2,ISERROR(VLOOKUP($R97,$D$15:$J$34,7)))=TRUE,Select1PrincipalNo,IF($F97=Menus!$J$2,SelectaPrincipal,IF(VLOOKUP($R97,$D$15:$J$34,7)=Menus!$I$3,IF(OR($F97=Menus!$J$3,$F97=Menus!$J$4),OK,NOT_OK),IF(VLOOKUP($R97,$D$15:$J$34,7)=Menus!$I$4,IF(OR($F97=Menus!$J$5,$F97=Menus!$J$6,$F97=Menus!$J$7,$F97=Menus!$J$8),OK,NOT_OK),IF(OR(VLOOKUP($R97,$D$15:$J$34,7)=Menus!$I$5,VLOOKUP($R97,$D$15:$J$34,7)=Menus!$I$6),IF(OR($F97=Menus!$J$9,$F97=Menus!$J$10,$F97=Menus!$J$11),OK,NOT_OK),IF(VLOOKUP($R97,$D$15:$J$34,7)=Menus!$I$7,IF(OR($F97=Menus!$J$10,$F97=Menus!$J$11,$F97=Menus!$J$12),OK,NOT_OK),IF(VLOOKUP($R97,$D$15:$J$34,7)=Menus!$I$8,IF(OR($F97=Menus!$J$11,$F97=Menus!$J$13,$F97=Menus!$J$14),OK,NOT_OK),IF(VLOOKUP($R97,$D$15:$J$34,7)=Menus!$I$9,IF($F97=Menus!$J$13,OK,NOT_OK),IF(VLOOKUP($R97,$D$15:$J$34,7)=Menus!$I$10,NOT_OK,"")))))))))&amp;IF($D97="","",IF(AND($J97&lt;&gt;Menus!$I$2,$J97&lt;&gt;Menus!$I$10),Last,IF(AND($F97&lt;&gt;Menus!$I$2,$J97=Menus!$I$10),Final,"")))))</f>
        <v>Please select a First Level Principal Entity #, as applicable.</v>
      </c>
      <c r="R97" s="117" t="str">
        <f t="shared" si="3"/>
        <v/>
      </c>
      <c r="T97" s="117">
        <f t="shared" si="4"/>
        <v>0</v>
      </c>
    </row>
    <row r="98" spans="1:22" ht="20.100000000000001" customHeight="1" x14ac:dyDescent="0.25">
      <c r="B98" s="123" t="s">
        <v>12</v>
      </c>
      <c r="D98" s="22" t="str">
        <f>IF($B98=Menus!$N$2,"",IF(LEFT($B98,3)="N/A","N/A",TEXT(IF(RIGHT(LEFT($B98,2),1)=".",LEFT($B98,1),LEFT($B98,2)),"#")&amp;"."&amp;CHOOSE(IF($B98=Menus!$N$2,0,COUNTIF($B$42:$B98,$B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8" s="22"/>
      <c r="F98" s="30" t="s">
        <v>2</v>
      </c>
      <c r="G98" s="74"/>
      <c r="H98" s="9"/>
      <c r="I98" s="73"/>
      <c r="J98" s="9" t="s">
        <v>2</v>
      </c>
      <c r="L98" s="93" t="str">
        <f>"Rows for "&amp;IF(OR($F$4=Menus!$Q$4,$F$4=Menus!$Q$5),"1st Co-","")&amp;"Developer data."</f>
        <v>Rows for Developer data.</v>
      </c>
      <c r="N98" s="101" t="str">
        <f>IF(OR($F98=Menus!$J$2,$F98=Menus!$J$3,$F98=Menus!$J$4,$F98=Menus!$J$5,$F98=Menus!$J$6,$F98=Menus!$J$7,$F98=Menus!$J$8,$F98=Menus!$J$9,$F98=Menus!$J$10,$F98=Menus!$J$11,$F98=Menus!$J$12,$F98=Menus!$J$13,$F98=Menus!$J$14)=FALSE,Pof1st_NotOK,IF(OR(AND($J98&lt;&gt;Menus!$I$2,$J98&lt;&gt;Menus!$I$3,$J98&lt;&gt;Menus!$I$4,$J98&lt;&gt;Menus!$I$5,$J98&lt;&gt;Menus!$I$6,$J98&lt;&gt;Menus!$I$7,$J98&lt;&gt;Menus!$I$8,$J98&lt;&gt;Menus!$I$9,$J98&lt;&gt;Menus!$I$10),AND(OR($F98=Menus!$H$10,$F98=Menus!$H$11,$F98=Menus!$H$12),AND($J98&lt;&gt;Menus!$I$2,$J98&lt;&gt;Menus!$I$10))),Oof2nd_NotOK,IF(OR($B98=Menus!$N$2,ISERROR(VLOOKUP($R98,$D$15:$J$34,7)))=TRUE,Select1PrincipalNo,IF($F98=Menus!$J$2,SelectaPrincipal,IF(VLOOKUP($R98,$D$15:$J$34,7)=Menus!$I$3,IF(OR($F98=Menus!$J$3,$F98=Menus!$J$4),OK,NOT_OK),IF(VLOOKUP($R98,$D$15:$J$34,7)=Menus!$I$4,IF(OR($F98=Menus!$J$5,$F98=Menus!$J$6,$F98=Menus!$J$7,$F98=Menus!$J$8),OK,NOT_OK),IF(OR(VLOOKUP($R98,$D$15:$J$34,7)=Menus!$I$5,VLOOKUP($R98,$D$15:$J$34,7)=Menus!$I$6),IF(OR($F98=Menus!$J$9,$F98=Menus!$J$10,$F98=Menus!$J$11),OK,NOT_OK),IF(VLOOKUP($R98,$D$15:$J$34,7)=Menus!$I$7,IF(OR($F98=Menus!$J$10,$F98=Menus!$J$11,$F98=Menus!$J$12),OK,NOT_OK),IF(VLOOKUP($R98,$D$15:$J$34,7)=Menus!$I$8,IF(OR($F98=Menus!$J$11,$F98=Menus!$J$13,$F98=Menus!$J$14),OK,NOT_OK),IF(VLOOKUP($R98,$D$15:$J$34,7)=Menus!$I$9,IF($F98=Menus!$J$13,OK,NOT_OK),IF(VLOOKUP($R98,$D$15:$J$34,7)=Menus!$I$10,NOT_OK,"")))))))))&amp;IF($D98="","",IF(AND($J98&lt;&gt;Menus!$I$2,$J98&lt;&gt;Menus!$I$10),Last,IF(AND($F98&lt;&gt;Menus!$I$2,$J98=Menus!$I$10),Final,"")))))</f>
        <v>Please select a First Level Principal Entity #, as applicable.</v>
      </c>
      <c r="R98" s="117" t="str">
        <f t="shared" si="3"/>
        <v/>
      </c>
      <c r="T98" s="117">
        <f t="shared" si="4"/>
        <v>0</v>
      </c>
    </row>
    <row r="99" spans="1:22" ht="20.100000000000001" customHeight="1" x14ac:dyDescent="0.25">
      <c r="B99" s="123" t="s">
        <v>12</v>
      </c>
      <c r="D99" s="22" t="str">
        <f>IF($B99=Menus!$N$2,"",IF(LEFT($B99,3)="N/A","N/A",TEXT(IF(RIGHT(LEFT($B99,2),1)=".",LEFT($B99,1),LEFT($B99,2)),"#")&amp;"."&amp;CHOOSE(IF($B99=Menus!$N$2,0,COUNTIF($B$42:$B99,$B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99" s="22"/>
      <c r="F99" s="30" t="s">
        <v>2</v>
      </c>
      <c r="G99" s="74"/>
      <c r="H99" s="9"/>
      <c r="I99" s="73"/>
      <c r="J99" s="9" t="s">
        <v>2</v>
      </c>
      <c r="L99" s="93" t="str">
        <f>"Rows for "&amp;IF(OR($F$4=Menus!$Q$4,$F$4=Menus!$Q$5),"1st Co-","")&amp;"Developer data."</f>
        <v>Rows for Developer data.</v>
      </c>
      <c r="N99" s="101" t="str">
        <f>IF(OR($F99=Menus!$J$2,$F99=Menus!$J$3,$F99=Menus!$J$4,$F99=Menus!$J$5,$F99=Menus!$J$6,$F99=Menus!$J$7,$F99=Menus!$J$8,$F99=Menus!$J$9,$F99=Menus!$J$10,$F99=Menus!$J$11,$F99=Menus!$J$12,$F99=Menus!$J$13,$F99=Menus!$J$14)=FALSE,Pof1st_NotOK,IF(OR(AND($J99&lt;&gt;Menus!$I$2,$J99&lt;&gt;Menus!$I$3,$J99&lt;&gt;Menus!$I$4,$J99&lt;&gt;Menus!$I$5,$J99&lt;&gt;Menus!$I$6,$J99&lt;&gt;Menus!$I$7,$J99&lt;&gt;Menus!$I$8,$J99&lt;&gt;Menus!$I$9,$J99&lt;&gt;Menus!$I$10),AND(OR($F99=Menus!$H$10,$F99=Menus!$H$11,$F99=Menus!$H$12),AND($J99&lt;&gt;Menus!$I$2,$J99&lt;&gt;Menus!$I$10))),Oof2nd_NotOK,IF(OR($B99=Menus!$N$2,ISERROR(VLOOKUP($R99,$D$15:$J$34,7)))=TRUE,Select1PrincipalNo,IF($F99=Menus!$J$2,SelectaPrincipal,IF(VLOOKUP($R99,$D$15:$J$34,7)=Menus!$I$3,IF(OR($F99=Menus!$J$3,$F99=Menus!$J$4),OK,NOT_OK),IF(VLOOKUP($R99,$D$15:$J$34,7)=Menus!$I$4,IF(OR($F99=Menus!$J$5,$F99=Menus!$J$6,$F99=Menus!$J$7,$F99=Menus!$J$8),OK,NOT_OK),IF(OR(VLOOKUP($R99,$D$15:$J$34,7)=Menus!$I$5,VLOOKUP($R99,$D$15:$J$34,7)=Menus!$I$6),IF(OR($F99=Menus!$J$9,$F99=Menus!$J$10,$F99=Menus!$J$11),OK,NOT_OK),IF(VLOOKUP($R99,$D$15:$J$34,7)=Menus!$I$7,IF(OR($F99=Menus!$J$10,$F99=Menus!$J$11,$F99=Menus!$J$12),OK,NOT_OK),IF(VLOOKUP($R99,$D$15:$J$34,7)=Menus!$I$8,IF(OR($F99=Menus!$J$11,$F99=Menus!$J$13,$F99=Menus!$J$14),OK,NOT_OK),IF(VLOOKUP($R99,$D$15:$J$34,7)=Menus!$I$9,IF($F99=Menus!$J$13,OK,NOT_OK),IF(VLOOKUP($R99,$D$15:$J$34,7)=Menus!$I$10,NOT_OK,"")))))))))&amp;IF($D99="","",IF(AND($J99&lt;&gt;Menus!$I$2,$J99&lt;&gt;Menus!$I$10),Last,IF(AND($F99&lt;&gt;Menus!$I$2,$J99=Menus!$I$10),Final,"")))))</f>
        <v>Please select a First Level Principal Entity #, as applicable.</v>
      </c>
      <c r="R99" s="117" t="str">
        <f t="shared" si="3"/>
        <v/>
      </c>
      <c r="T99" s="117">
        <f t="shared" si="4"/>
        <v>0</v>
      </c>
    </row>
    <row r="100" spans="1:22" ht="20.100000000000001" customHeight="1" x14ac:dyDescent="0.25">
      <c r="B100" s="123" t="s">
        <v>12</v>
      </c>
      <c r="D100" s="22" t="str">
        <f>IF($B100=Menus!$N$2,"",IF(LEFT($B100,3)="N/A","N/A",TEXT(IF(RIGHT(LEFT($B100,2),1)=".",LEFT($B100,1),LEFT($B100,2)),"#")&amp;"."&amp;CHOOSE(IF($B100=Menus!$N$2,0,COUNTIF($B$42:$B100,$B100)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0" s="22"/>
      <c r="F100" s="30" t="s">
        <v>2</v>
      </c>
      <c r="G100" s="74"/>
      <c r="H100" s="9"/>
      <c r="I100" s="73"/>
      <c r="J100" s="9" t="s">
        <v>2</v>
      </c>
      <c r="L100" s="93" t="str">
        <f>"Rows for "&amp;IF(OR($F$4=Menus!$Q$4,$F$4=Menus!$Q$5),"1st Co-","")&amp;"Developer data."</f>
        <v>Rows for Developer data.</v>
      </c>
      <c r="N100" s="101" t="str">
        <f>IF(OR($F100=Menus!$J$2,$F100=Menus!$J$3,$F100=Menus!$J$4,$F100=Menus!$J$5,$F100=Menus!$J$6,$F100=Menus!$J$7,$F100=Menus!$J$8,$F100=Menus!$J$9,$F100=Menus!$J$10,$F100=Menus!$J$11,$F100=Menus!$J$12,$F100=Menus!$J$13,$F100=Menus!$J$14)=FALSE,Pof1st_NotOK,IF(OR(AND($J100&lt;&gt;Menus!$I$2,$J100&lt;&gt;Menus!$I$3,$J100&lt;&gt;Menus!$I$4,$J100&lt;&gt;Menus!$I$5,$J100&lt;&gt;Menus!$I$6,$J100&lt;&gt;Menus!$I$7,$J100&lt;&gt;Menus!$I$8,$J100&lt;&gt;Menus!$I$9,$J100&lt;&gt;Menus!$I$10),AND(OR($F100=Menus!$H$10,$F100=Menus!$H$11,$F100=Menus!$H$12),AND($J100&lt;&gt;Menus!$I$2,$J100&lt;&gt;Menus!$I$10))),Oof2nd_NotOK,IF(OR($B100=Menus!$N$2,ISERROR(VLOOKUP($R100,$D$15:$J$34,7)))=TRUE,Select1PrincipalNo,IF($F100=Menus!$J$2,SelectaPrincipal,IF(VLOOKUP($R100,$D$15:$J$34,7)=Menus!$I$3,IF(OR($F100=Menus!$J$3,$F100=Menus!$J$4),OK,NOT_OK),IF(VLOOKUP($R100,$D$15:$J$34,7)=Menus!$I$4,IF(OR($F100=Menus!$J$5,$F100=Menus!$J$6,$F100=Menus!$J$7,$F100=Menus!$J$8),OK,NOT_OK),IF(OR(VLOOKUP($R100,$D$15:$J$34,7)=Menus!$I$5,VLOOKUP($R100,$D$15:$J$34,7)=Menus!$I$6),IF(OR($F100=Menus!$J$9,$F100=Menus!$J$10,$F100=Menus!$J$11),OK,NOT_OK),IF(VLOOKUP($R100,$D$15:$J$34,7)=Menus!$I$7,IF(OR($F100=Menus!$J$10,$F100=Menus!$J$11,$F100=Menus!$J$12),OK,NOT_OK),IF(VLOOKUP($R100,$D$15:$J$34,7)=Menus!$I$8,IF(OR($F100=Menus!$J$11,$F100=Menus!$J$13,$F100=Menus!$J$14),OK,NOT_OK),IF(VLOOKUP($R100,$D$15:$J$34,7)=Menus!$I$9,IF($F100=Menus!$J$13,OK,NOT_OK),IF(VLOOKUP($R100,$D$15:$J$34,7)=Menus!$I$10,NOT_OK,"")))))))))&amp;IF($D100="","",IF(AND($J100&lt;&gt;Menus!$I$2,$J100&lt;&gt;Menus!$I$10),Last,IF(AND($F100&lt;&gt;Menus!$I$2,$J100=Menus!$I$10),Final,"")))))</f>
        <v>Please select a First Level Principal Entity #, as applicable.</v>
      </c>
      <c r="R100" s="117" t="str">
        <f t="shared" si="3"/>
        <v/>
      </c>
      <c r="T100" s="117">
        <f t="shared" si="4"/>
        <v>0</v>
      </c>
    </row>
    <row r="101" spans="1:22" ht="20.100000000000001" customHeight="1" x14ac:dyDescent="0.25">
      <c r="B101" s="130" t="s">
        <v>12</v>
      </c>
      <c r="D101" s="22" t="str">
        <f>IF($B101=Menus!$N$2,"",IF(LEFT($B101,3)="N/A","N/A",TEXT(IF(RIGHT(LEFT($B101,2),1)=".",LEFT($B101,1),LEFT($B101,2)),"#")&amp;"."&amp;CHOOSE(IF($B101=Menus!$N$2,0,COUNTIF($B$42:$B101,$B101)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01" s="22"/>
      <c r="F101" s="30" t="s">
        <v>2</v>
      </c>
      <c r="G101" s="74"/>
      <c r="H101" s="9"/>
      <c r="I101" s="73"/>
      <c r="J101" s="9" t="s">
        <v>2</v>
      </c>
      <c r="L101" s="93" t="str">
        <f>"Rows for "&amp;IF(OR($F$4=Menus!$Q$4,$F$4=Menus!$Q$5),"1st Co-","")&amp;"Developer data."</f>
        <v>Rows for Developer data.</v>
      </c>
      <c r="N101" s="101" t="str">
        <f>IF(OR($F101=Menus!$J$2,$F101=Menus!$J$3,$F101=Menus!$J$4,$F101=Menus!$J$5,$F101=Menus!$J$6,$F101=Menus!$J$7,$F101=Menus!$J$8,$F101=Menus!$J$9,$F101=Menus!$J$10,$F101=Menus!$J$11,$F101=Menus!$J$12,$F101=Menus!$J$13,$F101=Menus!$J$14)=FALSE,Pof1st_NotOK,IF(OR(AND($J101&lt;&gt;Menus!$I$2,$J101&lt;&gt;Menus!$I$3,$J101&lt;&gt;Menus!$I$4,$J101&lt;&gt;Menus!$I$5,$J101&lt;&gt;Menus!$I$6,$J101&lt;&gt;Menus!$I$7,$J101&lt;&gt;Menus!$I$8,$J101&lt;&gt;Menus!$I$9,$J101&lt;&gt;Menus!$I$10),AND(OR($F101=Menus!$H$10,$F101=Menus!$H$11,$F101=Menus!$H$12),AND($J101&lt;&gt;Menus!$I$2,$J101&lt;&gt;Menus!$I$10))),Oof2nd_NotOK,IF(OR($B101=Menus!$N$2,ISERROR(VLOOKUP($R101,$D$15:$J$34,7)))=TRUE,Select1PrincipalNo,IF($F101=Menus!$J$2,SelectaPrincipal,IF(VLOOKUP($R101,$D$15:$J$34,7)=Menus!$I$3,IF(OR($F101=Menus!$J$3,$F101=Menus!$J$4),OK,NOT_OK),IF(VLOOKUP($R101,$D$15:$J$34,7)=Menus!$I$4,IF(OR($F101=Menus!$J$5,$F101=Menus!$J$6,$F101=Menus!$J$7,$F101=Menus!$J$8),OK,NOT_OK),IF(OR(VLOOKUP($R101,$D$15:$J$34,7)=Menus!$I$5,VLOOKUP($R101,$D$15:$J$34,7)=Menus!$I$6),IF(OR($F101=Menus!$J$9,$F101=Menus!$J$10,$F101=Menus!$J$11),OK,NOT_OK),IF(VLOOKUP($R101,$D$15:$J$34,7)=Menus!$I$7,IF(OR($F101=Menus!$J$10,$F101=Menus!$J$11,$F101=Menus!$J$12),OK,NOT_OK),IF(VLOOKUP($R101,$D$15:$J$34,7)=Menus!$I$8,IF(OR($F101=Menus!$J$11,$F101=Menus!$J$13,$F101=Menus!$J$14),OK,NOT_OK),IF(VLOOKUP($R101,$D$15:$J$34,7)=Menus!$I$9,IF($F101=Menus!$J$13,OK,NOT_OK),IF(VLOOKUP($R101,$D$15:$J$34,7)=Menus!$I$10,NOT_OK,"")))))))))&amp;IF($D101="","",IF(AND($J101&lt;&gt;Menus!$I$2,$J101&lt;&gt;Menus!$I$10),Last,IF(AND($F101&lt;&gt;Menus!$I$2,$J101=Menus!$I$10),Final,"")))))</f>
        <v>Please select a First Level Principal Entity #, as applicable.</v>
      </c>
      <c r="R101" s="117" t="str">
        <f t="shared" si="3"/>
        <v/>
      </c>
      <c r="T101" s="117">
        <f t="shared" si="4"/>
        <v>0</v>
      </c>
    </row>
    <row r="102" spans="1:22" ht="20.100000000000001" hidden="1" customHeight="1" x14ac:dyDescent="0.25">
      <c r="L102" s="93"/>
      <c r="N102" s="33"/>
      <c r="R102" s="84"/>
      <c r="T102" s="117"/>
    </row>
    <row r="103" spans="1:22" ht="12" customHeight="1" x14ac:dyDescent="0.25">
      <c r="L103" s="93"/>
      <c r="R103" s="90"/>
      <c r="T103" s="90"/>
    </row>
    <row r="104" spans="1:22" x14ac:dyDescent="0.25">
      <c r="L104" s="40"/>
    </row>
    <row r="105" spans="1:22" ht="15.75" customHeight="1" x14ac:dyDescent="0.25">
      <c r="A105" s="2" t="str">
        <f>"Select the organizational structure for the "&amp;IF(OR($F$4=Menus!$Q$4,$F$4=Menus!$Q$5),"second Co-","")&amp;"Developer entity:"</f>
        <v>Select the organizational structure for the Developer entity:</v>
      </c>
      <c r="B105" s="2"/>
      <c r="C105" s="2"/>
      <c r="L105" s="95"/>
    </row>
    <row r="106" spans="1:22" ht="20.100000000000001" customHeight="1" x14ac:dyDescent="0.25">
      <c r="D106" s="17" t="str">
        <f>"The "&amp;IF(OR($F$4=Menus!$Q$4,$F$4=Menus!$Q$5),"second Co-","")&amp;"Developer is a:"</f>
        <v>The Developer is a:</v>
      </c>
      <c r="E106" s="17"/>
      <c r="F106" s="238" t="s">
        <v>2</v>
      </c>
      <c r="G106" s="238"/>
      <c r="H106" s="29"/>
      <c r="I106" s="3"/>
      <c r="L106" s="95"/>
    </row>
    <row r="107" spans="1:22" ht="9.9499999999999993" customHeight="1" x14ac:dyDescent="0.25">
      <c r="L107" s="95"/>
    </row>
    <row r="108" spans="1:22" ht="15.75" customHeight="1" x14ac:dyDescent="0.25">
      <c r="A108" s="2" t="str">
        <f>"Provide the name of the Developer "&amp;IF($F$106=Menus!$B$2,"entity after selecting its organizational structure above.",$F$106&amp;":")</f>
        <v>Provide the name of the Developer entity after selecting its organizational structure above.</v>
      </c>
      <c r="B108" s="2"/>
      <c r="C108" s="2"/>
      <c r="L108" s="95"/>
      <c r="N108" s="18" t="s">
        <v>210</v>
      </c>
    </row>
    <row r="109" spans="1:22" ht="30" customHeight="1" x14ac:dyDescent="0.25">
      <c r="F109" s="237" t="s">
        <v>194</v>
      </c>
      <c r="G109" s="237"/>
      <c r="H109" s="237"/>
      <c r="I109" s="237"/>
      <c r="J109" s="237"/>
      <c r="L109" s="95"/>
      <c r="N109" s="19" t="s">
        <v>96</v>
      </c>
    </row>
    <row r="110" spans="1:22" ht="9.9499999999999993" customHeight="1" x14ac:dyDescent="0.25">
      <c r="L110" s="95"/>
    </row>
    <row r="111" spans="1:22" ht="30" customHeight="1" thickBot="1" x14ac:dyDescent="0.3">
      <c r="A111" s="12" t="str">
        <f>"First Principal Disclosure Level:"</f>
        <v>First Principal Disclosure Level:</v>
      </c>
      <c r="B111" s="13"/>
      <c r="C111" s="13"/>
      <c r="D111" s="13"/>
      <c r="E111" s="13"/>
      <c r="F111" s="233" t="str">
        <f>IF(F$109="&lt;Insert name of corresponding Developer entity here&gt;","",F$109)</f>
        <v/>
      </c>
      <c r="G111" s="233"/>
      <c r="H111" s="233"/>
      <c r="I111" s="233"/>
      <c r="J111" s="233"/>
      <c r="K111" s="13"/>
      <c r="L111" s="125" t="s">
        <v>210</v>
      </c>
      <c r="T111" s="239" t="s">
        <v>195</v>
      </c>
      <c r="V111" s="239" t="s">
        <v>272</v>
      </c>
    </row>
    <row r="112" spans="1:22" x14ac:dyDescent="0.25">
      <c r="A112" s="2"/>
      <c r="B112" s="234" t="s">
        <v>192</v>
      </c>
      <c r="C112" s="234"/>
      <c r="D112" s="234"/>
      <c r="E112" s="234"/>
      <c r="F112" s="234"/>
      <c r="G112" s="234"/>
      <c r="H112" s="234"/>
      <c r="J112" s="232" t="s">
        <v>22</v>
      </c>
      <c r="L112" s="96"/>
      <c r="T112" s="240"/>
      <c r="V112" s="240"/>
    </row>
    <row r="113" spans="1:22" ht="30" x14ac:dyDescent="0.25">
      <c r="A113" s="2"/>
      <c r="B113" s="2"/>
      <c r="C113" s="2"/>
      <c r="D113" s="5" t="s">
        <v>84</v>
      </c>
      <c r="E113" s="5"/>
      <c r="F113" s="76" t="s">
        <v>128</v>
      </c>
      <c r="G113" s="6"/>
      <c r="H113" s="6" t="s">
        <v>19</v>
      </c>
      <c r="I113" s="6"/>
      <c r="J113" s="232"/>
      <c r="L113" s="95"/>
      <c r="N113" s="18" t="s">
        <v>153</v>
      </c>
      <c r="T113" s="241"/>
      <c r="V113" s="241"/>
    </row>
    <row r="114" spans="1:22" ht="5.0999999999999996" customHeight="1" x14ac:dyDescent="0.25">
      <c r="A114" s="2"/>
      <c r="B114" s="2"/>
      <c r="C114" s="2"/>
      <c r="F114" s="34"/>
      <c r="G114" s="28"/>
      <c r="H114" s="28"/>
      <c r="I114" s="28"/>
      <c r="L114" s="95"/>
      <c r="T114" s="84"/>
      <c r="V114" s="173" t="str">
        <f>IF(LEFT(N114,LEN(PofA_NotOK))=PofA_NotOK,"PofA_NotOK",IF(LEFT(N114,LEN(Oof1st_NotOK))=Oof1st_NotOK,"Oof1st_NotOK",""))</f>
        <v/>
      </c>
    </row>
    <row r="115" spans="1:22" ht="20.100000000000001" customHeight="1" x14ac:dyDescent="0.25">
      <c r="D115" s="20">
        <f>MAX(D$114:D114)+1</f>
        <v>1</v>
      </c>
      <c r="E115" s="20"/>
      <c r="F115" s="30" t="s">
        <v>2</v>
      </c>
      <c r="G115" s="72"/>
      <c r="H115" s="9"/>
      <c r="I115" s="73"/>
      <c r="J115" s="9" t="s">
        <v>2</v>
      </c>
      <c r="L115" s="95" t="str">
        <f>IF(OR($F$4=Menus!$Q$4,$F$4=Menus!$Q$5),"Rows for 2nd Co-Developer Data.",IF($F$4=Menus!$Q$2,"Enter # of Developers in F4.","Rows N/A - only 1 Developer listed."))</f>
        <v>Enter # of Developers in F4.</v>
      </c>
      <c r="N115" s="101"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IF($F$106=Menus!$B$3,IF(OR($F115=Menus!$H$3,$F115=Menus!$H$4),OK,IF($F115=Menus!$H$2,SelectaPrincipal,NOT_OK)),IF($F$106=Menus!$B$4,IF(OR($F115=Menus!$H$5,$F115=Menus!$H$6,$F115=Menus!$H$7,$F115=Menus!$H$8),OK,IF($F115=Menus!$H$2,SelectaPrincipal,NOT_OK)),IF($F$106=Menus!$B$2,DeveloperStructure,IF($F$106=Menus!$B$7,IF(OR($F115=Menus!$H$10,$F115=Menus!$H$11,$F115=Menus!$H$12),OK,IF($F115=Menus!$C$2,SelectaPrincipal,NOT_OK)),IF($F115=Menus!$H$2,SelectaPrincipal,IF(OR($F115=Menus!$H$9,$F115=Menus!$H$10,$F115=Menus!$H$11),OK,IF($F115=Menus!$H$2,SelectaPrincipal,NOT_OK)))))))&amp;IF(AND($J115&lt;&gt;Menus!$I$2,$J115&lt;&gt;Menus!$I$10,V115&lt;&gt;"PofD_NotOK",V115&lt;&gt;"Oof1st_NotOK"),Continue,IF(AND($F115&lt;&gt;Menus!$B$2,$J115=Menus!$I$10,V115&lt;&gt;"PofD_NotOK",V115&lt;&gt;"Oof1st_NotOK"),Final,""))))</f>
        <v>Please select the appropriate organizational structure for the Developer identified above.</v>
      </c>
      <c r="T115" s="117">
        <f t="shared" ref="T115:T134" si="5">IF(OR(N115=NOT_OK,N115=NOT_OK&amp;Continue,N115=NOT_OK&amp;Final,N115=PofD_NotOK),1,IF(N115=Oof1st_NotOK,2,IF(N115=OK&amp;Continue,3,IF(N115=OK&amp;Final,4,0))))</f>
        <v>0</v>
      </c>
      <c r="V115" s="117" t="str">
        <f>IF(OR($F115=Menus!$H$2,$F115=Menus!$H$3,$F115=Menus!$H$4,$F115=Menus!$H$5,$F115=Menus!$H$6,$F115=Menus!$H$7,$F115=Menus!$H$8,$F115=Menus!$H$9,$F115=Menus!$H$10,$F115=Menus!$H$11,$F115=Menus!$H$12,$F115=Menus!$H$13)=FALSE,"PofD_NotOK",IF(OR(AND($J115&lt;&gt;Menus!$I$2,$J115&lt;&gt;Menus!$I$3,$J115&lt;&gt;Menus!$I$4,$J115&lt;&gt;Menus!$I$5,$J115&lt;&gt;Menus!$I$6,$J115&lt;&gt;Menus!$I$7,$J115&lt;&gt;Menus!$I$8,$J115&lt;&gt;Menus!$I$9,$J115&lt;&gt;Menus!$I$10),AND(OR($F115=Menus!$H$10,$F115=Menus!$H$11,$F115=Menus!$H$12),AND($J115&lt;&gt;Menus!$I$2,$J115&lt;&gt;Menus!$I$10))),"Oof1st_NotOK",""))</f>
        <v/>
      </c>
    </row>
    <row r="116" spans="1:22" ht="20.100000000000001" customHeight="1" x14ac:dyDescent="0.25">
      <c r="D116" s="20">
        <f>MAX(D$114:D115)+1</f>
        <v>2</v>
      </c>
      <c r="E116" s="20"/>
      <c r="F116" s="30" t="s">
        <v>2</v>
      </c>
      <c r="G116" s="72"/>
      <c r="H116" s="9"/>
      <c r="I116" s="73"/>
      <c r="J116" s="9" t="s">
        <v>2</v>
      </c>
      <c r="L116" s="95" t="str">
        <f>IF(OR($F$4=Menus!$Q$4,$F$4=Menus!$Q$5),"Rows for 2nd Co-Developer Data.",IF($F$4=Menus!$Q$2,"Enter # of Developers in F4.","Rows N/A - only 1 Developer listed."))</f>
        <v>Enter # of Developers in F4.</v>
      </c>
      <c r="N116" s="101"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IF($F$106=Menus!$B$3,IF(OR($F116=Menus!$H$3,$F116=Menus!$H$4),OK,IF($F116=Menus!$H$2,SelectaPrincipal,NOT_OK)),IF($F$106=Menus!$B$4,IF(OR($F116=Menus!$H$5,$F116=Menus!$H$6,$F116=Menus!$H$7,$F116=Menus!$H$8),OK,IF($F116=Menus!$H$2,SelectaPrincipal,NOT_OK)),IF($F$106=Menus!$B$2,DeveloperStructure,IF($F$106=Menus!$B$7,IF(OR($F116=Menus!$H$10,$F116=Menus!$H$11,$F116=Menus!$H$12),OK,IF($F116=Menus!$C$2,SelectaPrincipal,NOT_OK)),IF($F116=Menus!$H$2,SelectaPrincipal,IF(OR($F116=Menus!$H$9,$F116=Menus!$H$10,$F116=Menus!$H$11),OK,IF($F116=Menus!$H$2,SelectaPrincipal,NOT_OK)))))))&amp;IF(AND($J116&lt;&gt;Menus!$I$2,$J116&lt;&gt;Menus!$I$10,V116&lt;&gt;"PofD_NotOK",V116&lt;&gt;"Oof1st_NotOK"),Continue,IF(AND($F116&lt;&gt;Menus!$B$2,$J116=Menus!$I$10,V116&lt;&gt;"PofD_NotOK",V116&lt;&gt;"Oof1st_NotOK"),Final,""))))</f>
        <v>Please select the appropriate organizational structure for the Developer identified above.</v>
      </c>
      <c r="T116" s="117">
        <f t="shared" si="5"/>
        <v>0</v>
      </c>
      <c r="V116" s="117" t="str">
        <f>IF(OR($F116=Menus!$H$2,$F116=Menus!$H$3,$F116=Menus!$H$4,$F116=Menus!$H$5,$F116=Menus!$H$6,$F116=Menus!$H$7,$F116=Menus!$H$8,$F116=Menus!$H$9,$F116=Menus!$H$10,$F116=Menus!$H$11,$F116=Menus!$H$12,$F116=Menus!$H$13)=FALSE,"PofD_NotOK",IF(OR(AND($J116&lt;&gt;Menus!$I$2,$J116&lt;&gt;Menus!$I$3,$J116&lt;&gt;Menus!$I$4,$J116&lt;&gt;Menus!$I$5,$J116&lt;&gt;Menus!$I$6,$J116&lt;&gt;Menus!$I$7,$J116&lt;&gt;Menus!$I$8,$J116&lt;&gt;Menus!$I$9,$J116&lt;&gt;Menus!$I$10),AND(OR($F116=Menus!$H$10,$F116=Menus!$H$11,$F116=Menus!$H$12),AND($J116&lt;&gt;Menus!$I$2,$J116&lt;&gt;Menus!$I$10))),"Oof1st_NotOK",""))</f>
        <v/>
      </c>
    </row>
    <row r="117" spans="1:22" ht="20.100000000000001" customHeight="1" x14ac:dyDescent="0.25">
      <c r="D117" s="20">
        <f>MAX(D$114:D116)+1</f>
        <v>3</v>
      </c>
      <c r="E117" s="20"/>
      <c r="F117" s="30" t="s">
        <v>2</v>
      </c>
      <c r="G117" s="72"/>
      <c r="H117" s="9"/>
      <c r="I117" s="73"/>
      <c r="J117" s="9" t="s">
        <v>2</v>
      </c>
      <c r="L117" s="95" t="str">
        <f>IF(OR($F$4=Menus!$Q$4,$F$4=Menus!$Q$5),"Rows for 2nd Co-Developer Data.",IF($F$4=Menus!$Q$2,"Enter # of Developers in F4.","Rows N/A - only 1 Developer listed."))</f>
        <v>Enter # of Developers in F4.</v>
      </c>
      <c r="N117" s="101"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IF($F$106=Menus!$B$3,IF(OR($F117=Menus!$H$3,$F117=Menus!$H$4),OK,IF($F117=Menus!$H$2,SelectaPrincipal,NOT_OK)),IF($F$106=Menus!$B$4,IF(OR($F117=Menus!$H$5,$F117=Menus!$H$6,$F117=Menus!$H$7,$F117=Menus!$H$8),OK,IF($F117=Menus!$H$2,SelectaPrincipal,NOT_OK)),IF($F$106=Menus!$B$2,DeveloperStructure,IF($F$106=Menus!$B$7,IF(OR($F117=Menus!$H$10,$F117=Menus!$H$11,$F117=Menus!$H$12),OK,IF($F117=Menus!$C$2,SelectaPrincipal,NOT_OK)),IF($F117=Menus!$H$2,SelectaPrincipal,IF(OR($F117=Menus!$H$9,$F117=Menus!$H$10,$F117=Menus!$H$11),OK,IF($F117=Menus!$H$2,SelectaPrincipal,NOT_OK)))))))&amp;IF(AND($J117&lt;&gt;Menus!$I$2,$J117&lt;&gt;Menus!$I$10,V117&lt;&gt;"PofD_NotOK",V117&lt;&gt;"Oof1st_NotOK"),Continue,IF(AND($F117&lt;&gt;Menus!$B$2,$J117=Menus!$I$10,V117&lt;&gt;"PofD_NotOK",V117&lt;&gt;"Oof1st_NotOK"),Final,""))))</f>
        <v>Please select the appropriate organizational structure for the Developer identified above.</v>
      </c>
      <c r="T117" s="117">
        <f t="shared" si="5"/>
        <v>0</v>
      </c>
      <c r="V117" s="117" t="str">
        <f>IF(OR($F117=Menus!$H$2,$F117=Menus!$H$3,$F117=Menus!$H$4,$F117=Menus!$H$5,$F117=Menus!$H$6,$F117=Menus!$H$7,$F117=Menus!$H$8,$F117=Menus!$H$9,$F117=Menus!$H$10,$F117=Menus!$H$11,$F117=Menus!$H$12,$F117=Menus!$H$13)=FALSE,"PofD_NotOK",IF(OR(AND($J117&lt;&gt;Menus!$I$2,$J117&lt;&gt;Menus!$I$3,$J117&lt;&gt;Menus!$I$4,$J117&lt;&gt;Menus!$I$5,$J117&lt;&gt;Menus!$I$6,$J117&lt;&gt;Menus!$I$7,$J117&lt;&gt;Menus!$I$8,$J117&lt;&gt;Menus!$I$9,$J117&lt;&gt;Menus!$I$10),AND(OR($F117=Menus!$H$10,$F117=Menus!$H$11,$F117=Menus!$H$12),AND($J117&lt;&gt;Menus!$I$2,$J117&lt;&gt;Menus!$I$10))),"Oof1st_NotOK",""))</f>
        <v/>
      </c>
    </row>
    <row r="118" spans="1:22" ht="20.100000000000001" customHeight="1" x14ac:dyDescent="0.25">
      <c r="D118" s="20">
        <f>MAX(D$114:D117)+1</f>
        <v>4</v>
      </c>
      <c r="E118" s="20"/>
      <c r="F118" s="30" t="s">
        <v>2</v>
      </c>
      <c r="G118" s="72"/>
      <c r="H118" s="9"/>
      <c r="I118" s="73"/>
      <c r="J118" s="9" t="s">
        <v>2</v>
      </c>
      <c r="L118" s="95" t="str">
        <f>IF(OR($F$4=Menus!$Q$4,$F$4=Menus!$Q$5),"Rows for 2nd Co-Developer Data.",IF($F$4=Menus!$Q$2,"Enter # of Developers in F4.","Rows N/A - only 1 Developer listed."))</f>
        <v>Enter # of Developers in F4.</v>
      </c>
      <c r="N118" s="101"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IF($F$106=Menus!$B$3,IF(OR($F118=Menus!$H$3,$F118=Menus!$H$4),OK,IF($F118=Menus!$H$2,SelectaPrincipal,NOT_OK)),IF($F$106=Menus!$B$4,IF(OR($F118=Menus!$H$5,$F118=Menus!$H$6,$F118=Menus!$H$7,$F118=Menus!$H$8),OK,IF($F118=Menus!$H$2,SelectaPrincipal,NOT_OK)),IF($F$106=Menus!$B$2,DeveloperStructure,IF($F$106=Menus!$B$7,IF(OR($F118=Menus!$H$10,$F118=Menus!$H$11,$F118=Menus!$H$12),OK,IF($F118=Menus!$C$2,SelectaPrincipal,NOT_OK)),IF($F118=Menus!$H$2,SelectaPrincipal,IF(OR($F118=Menus!$H$9,$F118=Menus!$H$10,$F118=Menus!$H$11),OK,IF($F118=Menus!$H$2,SelectaPrincipal,NOT_OK)))))))&amp;IF(AND($J118&lt;&gt;Menus!$I$2,$J118&lt;&gt;Menus!$I$10,V118&lt;&gt;"PofD_NotOK",V118&lt;&gt;"Oof1st_NotOK"),Continue,IF(AND($F118&lt;&gt;Menus!$B$2,$J118=Menus!$I$10,V118&lt;&gt;"PofD_NotOK",V118&lt;&gt;"Oof1st_NotOK"),Final,""))))</f>
        <v>Please select the appropriate organizational structure for the Developer identified above.</v>
      </c>
      <c r="T118" s="117">
        <f t="shared" si="5"/>
        <v>0</v>
      </c>
      <c r="V118" s="117" t="str">
        <f>IF(OR($F118=Menus!$H$2,$F118=Menus!$H$3,$F118=Menus!$H$4,$F118=Menus!$H$5,$F118=Menus!$H$6,$F118=Menus!$H$7,$F118=Menus!$H$8,$F118=Menus!$H$9,$F118=Menus!$H$10,$F118=Menus!$H$11,$F118=Menus!$H$12,$F118=Menus!$H$13)=FALSE,"PofD_NotOK",IF(OR(AND($J118&lt;&gt;Menus!$I$2,$J118&lt;&gt;Menus!$I$3,$J118&lt;&gt;Menus!$I$4,$J118&lt;&gt;Menus!$I$5,$J118&lt;&gt;Menus!$I$6,$J118&lt;&gt;Menus!$I$7,$J118&lt;&gt;Menus!$I$8,$J118&lt;&gt;Menus!$I$9,$J118&lt;&gt;Menus!$I$10),AND(OR($F118=Menus!$H$10,$F118=Menus!$H$11,$F118=Menus!$H$12),AND($J118&lt;&gt;Menus!$I$2,$J118&lt;&gt;Menus!$I$10))),"Oof1st_NotOK",""))</f>
        <v/>
      </c>
    </row>
    <row r="119" spans="1:22" ht="20.100000000000001" customHeight="1" x14ac:dyDescent="0.25">
      <c r="D119" s="20">
        <f>MAX(D$114:D118)+1</f>
        <v>5</v>
      </c>
      <c r="E119" s="20"/>
      <c r="F119" s="30" t="s">
        <v>2</v>
      </c>
      <c r="G119" s="72"/>
      <c r="H119" s="9"/>
      <c r="I119" s="73"/>
      <c r="J119" s="9" t="s">
        <v>2</v>
      </c>
      <c r="L119" s="95" t="str">
        <f>IF(OR($F$4=Menus!$Q$4,$F$4=Menus!$Q$5),"Rows for 2nd Co-Developer Data.",IF($F$4=Menus!$Q$2,"Enter # of Developers in F4.","Rows N/A - only 1 Developer listed."))</f>
        <v>Enter # of Developers in F4.</v>
      </c>
      <c r="N119" s="101"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IF($F$106=Menus!$B$3,IF(OR($F119=Menus!$H$3,$F119=Menus!$H$4),OK,IF($F119=Menus!$H$2,SelectaPrincipal,NOT_OK)),IF($F$106=Menus!$B$4,IF(OR($F119=Menus!$H$5,$F119=Menus!$H$6,$F119=Menus!$H$7,$F119=Menus!$H$8),OK,IF($F119=Menus!$H$2,SelectaPrincipal,NOT_OK)),IF($F$106=Menus!$B$2,DeveloperStructure,IF($F$106=Menus!$B$7,IF(OR($F119=Menus!$H$10,$F119=Menus!$H$11,$F119=Menus!$H$12),OK,IF($F119=Menus!$C$2,SelectaPrincipal,NOT_OK)),IF($F119=Menus!$H$2,SelectaPrincipal,IF(OR($F119=Menus!$H$9,$F119=Menus!$H$10,$F119=Menus!$H$11),OK,IF($F119=Menus!$H$2,SelectaPrincipal,NOT_OK)))))))&amp;IF(AND($J119&lt;&gt;Menus!$I$2,$J119&lt;&gt;Menus!$I$10,V119&lt;&gt;"PofD_NotOK",V119&lt;&gt;"Oof1st_NotOK"),Continue,IF(AND($F119&lt;&gt;Menus!$B$2,$J119=Menus!$I$10,V119&lt;&gt;"PofD_NotOK",V119&lt;&gt;"Oof1st_NotOK"),Final,""))))</f>
        <v>Please select the appropriate organizational structure for the Developer identified above.</v>
      </c>
      <c r="T119" s="117">
        <f t="shared" si="5"/>
        <v>0</v>
      </c>
      <c r="V119" s="117" t="str">
        <f>IF(OR($F119=Menus!$H$2,$F119=Menus!$H$3,$F119=Menus!$H$4,$F119=Menus!$H$5,$F119=Menus!$H$6,$F119=Menus!$H$7,$F119=Menus!$H$8,$F119=Menus!$H$9,$F119=Menus!$H$10,$F119=Menus!$H$11,$F119=Menus!$H$12,$F119=Menus!$H$13)=FALSE,"PofD_NotOK",IF(OR(AND($J119&lt;&gt;Menus!$I$2,$J119&lt;&gt;Menus!$I$3,$J119&lt;&gt;Menus!$I$4,$J119&lt;&gt;Menus!$I$5,$J119&lt;&gt;Menus!$I$6,$J119&lt;&gt;Menus!$I$7,$J119&lt;&gt;Menus!$I$8,$J119&lt;&gt;Menus!$I$9,$J119&lt;&gt;Menus!$I$10),AND(OR($F119=Menus!$H$10,$F119=Menus!$H$11,$F119=Menus!$H$12),AND($J119&lt;&gt;Menus!$I$2,$J119&lt;&gt;Menus!$I$10))),"Oof1st_NotOK",""))</f>
        <v/>
      </c>
    </row>
    <row r="120" spans="1:22" ht="20.100000000000001" customHeight="1" x14ac:dyDescent="0.25">
      <c r="D120" s="20">
        <f>MAX(D$114:D119)+1</f>
        <v>6</v>
      </c>
      <c r="E120" s="20"/>
      <c r="F120" s="30" t="s">
        <v>2</v>
      </c>
      <c r="G120" s="72"/>
      <c r="H120" s="9"/>
      <c r="I120" s="73"/>
      <c r="J120" s="9" t="s">
        <v>2</v>
      </c>
      <c r="L120" s="95" t="str">
        <f>IF(OR($F$4=Menus!$Q$4,$F$4=Menus!$Q$5),"Rows for 2nd Co-Developer Data.",IF($F$4=Menus!$Q$2,"Enter # of Developers in F4.","Rows N/A - only 1 Developer listed."))</f>
        <v>Enter # of Developers in F4.</v>
      </c>
      <c r="N120" s="101"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IF($F$106=Menus!$B$3,IF(OR($F120=Menus!$H$3,$F120=Menus!$H$4),OK,IF($F120=Menus!$H$2,SelectaPrincipal,NOT_OK)),IF($F$106=Menus!$B$4,IF(OR($F120=Menus!$H$5,$F120=Menus!$H$6,$F120=Menus!$H$7,$F120=Menus!$H$8),OK,IF($F120=Menus!$H$2,SelectaPrincipal,NOT_OK)),IF($F$106=Menus!$B$2,DeveloperStructure,IF($F$106=Menus!$B$7,IF(OR($F120=Menus!$H$10,$F120=Menus!$H$11,$F120=Menus!$H$12),OK,IF($F120=Menus!$C$2,SelectaPrincipal,NOT_OK)),IF($F120=Menus!$H$2,SelectaPrincipal,IF(OR($F120=Menus!$H$9,$F120=Menus!$H$10,$F120=Menus!$H$11),OK,IF($F120=Menus!$H$2,SelectaPrincipal,NOT_OK)))))))&amp;IF(AND($J120&lt;&gt;Menus!$I$2,$J120&lt;&gt;Menus!$I$10,V120&lt;&gt;"PofD_NotOK",V120&lt;&gt;"Oof1st_NotOK"),Continue,IF(AND($F120&lt;&gt;Menus!$B$2,$J120=Menus!$I$10,V120&lt;&gt;"PofD_NotOK",V120&lt;&gt;"Oof1st_NotOK"),Final,""))))</f>
        <v>Please select the appropriate organizational structure for the Developer identified above.</v>
      </c>
      <c r="T120" s="117">
        <f t="shared" si="5"/>
        <v>0</v>
      </c>
      <c r="V120" s="117" t="str">
        <f>IF(OR($F120=Menus!$H$2,$F120=Menus!$H$3,$F120=Menus!$H$4,$F120=Menus!$H$5,$F120=Menus!$H$6,$F120=Menus!$H$7,$F120=Menus!$H$8,$F120=Menus!$H$9,$F120=Menus!$H$10,$F120=Menus!$H$11,$F120=Menus!$H$12,$F120=Menus!$H$13)=FALSE,"PofD_NotOK",IF(OR(AND($J120&lt;&gt;Menus!$I$2,$J120&lt;&gt;Menus!$I$3,$J120&lt;&gt;Menus!$I$4,$J120&lt;&gt;Menus!$I$5,$J120&lt;&gt;Menus!$I$6,$J120&lt;&gt;Menus!$I$7,$J120&lt;&gt;Menus!$I$8,$J120&lt;&gt;Menus!$I$9,$J120&lt;&gt;Menus!$I$10),AND(OR($F120=Menus!$H$10,$F120=Menus!$H$11,$F120=Menus!$H$12),AND($J120&lt;&gt;Menus!$I$2,$J120&lt;&gt;Menus!$I$10))),"Oof1st_NotOK",""))</f>
        <v/>
      </c>
    </row>
    <row r="121" spans="1:22" ht="20.100000000000001" customHeight="1" x14ac:dyDescent="0.25">
      <c r="D121" s="20">
        <f>MAX(D$114:D120)+1</f>
        <v>7</v>
      </c>
      <c r="E121" s="20"/>
      <c r="F121" s="30" t="s">
        <v>2</v>
      </c>
      <c r="G121" s="72"/>
      <c r="H121" s="9"/>
      <c r="I121" s="73"/>
      <c r="J121" s="9" t="s">
        <v>2</v>
      </c>
      <c r="L121" s="95" t="str">
        <f>IF(OR($F$4=Menus!$Q$4,$F$4=Menus!$Q$5),"Rows for 2nd Co-Developer Data.",IF($F$4=Menus!$Q$2,"Enter # of Developers in F4.","Rows N/A - only 1 Developer listed."))</f>
        <v>Enter # of Developers in F4.</v>
      </c>
      <c r="N121" s="101"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IF($F$106=Menus!$B$3,IF(OR($F121=Menus!$H$3,$F121=Menus!$H$4),OK,IF($F121=Menus!$H$2,SelectaPrincipal,NOT_OK)),IF($F$106=Menus!$B$4,IF(OR($F121=Menus!$H$5,$F121=Menus!$H$6,$F121=Menus!$H$7,$F121=Menus!$H$8),OK,IF($F121=Menus!$H$2,SelectaPrincipal,NOT_OK)),IF($F$106=Menus!$B$2,DeveloperStructure,IF($F$106=Menus!$B$7,IF(OR($F121=Menus!$H$10,$F121=Menus!$H$11,$F121=Menus!$H$12),OK,IF($F121=Menus!$C$2,SelectaPrincipal,NOT_OK)),IF($F121=Menus!$H$2,SelectaPrincipal,IF(OR($F121=Menus!$H$9,$F121=Menus!$H$10,$F121=Menus!$H$11),OK,IF($F121=Menus!$H$2,SelectaPrincipal,NOT_OK)))))))&amp;IF(AND($J121&lt;&gt;Menus!$I$2,$J121&lt;&gt;Menus!$I$10,V121&lt;&gt;"PofD_NotOK",V121&lt;&gt;"Oof1st_NotOK"),Continue,IF(AND($F121&lt;&gt;Menus!$B$2,$J121=Menus!$I$10,V121&lt;&gt;"PofD_NotOK",V121&lt;&gt;"Oof1st_NotOK"),Final,""))))</f>
        <v>Please select the appropriate organizational structure for the Developer identified above.</v>
      </c>
      <c r="T121" s="117">
        <f t="shared" si="5"/>
        <v>0</v>
      </c>
      <c r="V121" s="117" t="str">
        <f>IF(OR($F121=Menus!$H$2,$F121=Menus!$H$3,$F121=Menus!$H$4,$F121=Menus!$H$5,$F121=Menus!$H$6,$F121=Menus!$H$7,$F121=Menus!$H$8,$F121=Menus!$H$9,$F121=Menus!$H$10,$F121=Menus!$H$11,$F121=Menus!$H$12,$F121=Menus!$H$13)=FALSE,"PofD_NotOK",IF(OR(AND($J121&lt;&gt;Menus!$I$2,$J121&lt;&gt;Menus!$I$3,$J121&lt;&gt;Menus!$I$4,$J121&lt;&gt;Menus!$I$5,$J121&lt;&gt;Menus!$I$6,$J121&lt;&gt;Menus!$I$7,$J121&lt;&gt;Menus!$I$8,$J121&lt;&gt;Menus!$I$9,$J121&lt;&gt;Menus!$I$10),AND(OR($F121=Menus!$H$10,$F121=Menus!$H$11,$F121=Menus!$H$12),AND($J121&lt;&gt;Menus!$I$2,$J121&lt;&gt;Menus!$I$10))),"Oof1st_NotOK",""))</f>
        <v/>
      </c>
    </row>
    <row r="122" spans="1:22" ht="20.100000000000001" customHeight="1" x14ac:dyDescent="0.25">
      <c r="D122" s="20">
        <f>MAX(D$114:D121)+1</f>
        <v>8</v>
      </c>
      <c r="E122" s="20"/>
      <c r="F122" s="30" t="s">
        <v>2</v>
      </c>
      <c r="G122" s="72"/>
      <c r="H122" s="9"/>
      <c r="I122" s="73"/>
      <c r="J122" s="9" t="s">
        <v>2</v>
      </c>
      <c r="L122" s="95" t="str">
        <f>IF(OR($F$4=Menus!$Q$4,$F$4=Menus!$Q$5),"Rows for 2nd Co-Developer Data.",IF($F$4=Menus!$Q$2,"Enter # of Developers in F4.","Rows N/A - only 1 Developer listed."))</f>
        <v>Enter # of Developers in F4.</v>
      </c>
      <c r="N122" s="101"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IF($F$106=Menus!$B$3,IF(OR($F122=Menus!$H$3,$F122=Menus!$H$4),OK,IF($F122=Menus!$H$2,SelectaPrincipal,NOT_OK)),IF($F$106=Menus!$B$4,IF(OR($F122=Menus!$H$5,$F122=Menus!$H$6,$F122=Menus!$H$7,$F122=Menus!$H$8),OK,IF($F122=Menus!$H$2,SelectaPrincipal,NOT_OK)),IF($F$106=Menus!$B$2,DeveloperStructure,IF($F$106=Menus!$B$7,IF(OR($F122=Menus!$H$10,$F122=Menus!$H$11,$F122=Menus!$H$12),OK,IF($F122=Menus!$C$2,SelectaPrincipal,NOT_OK)),IF($F122=Menus!$H$2,SelectaPrincipal,IF(OR($F122=Menus!$H$9,$F122=Menus!$H$10,$F122=Menus!$H$11),OK,IF($F122=Menus!$H$2,SelectaPrincipal,NOT_OK)))))))&amp;IF(AND($J122&lt;&gt;Menus!$I$2,$J122&lt;&gt;Menus!$I$10,V122&lt;&gt;"PofD_NotOK",V122&lt;&gt;"Oof1st_NotOK"),Continue,IF(AND($F122&lt;&gt;Menus!$B$2,$J122=Menus!$I$10,V122&lt;&gt;"PofD_NotOK",V122&lt;&gt;"Oof1st_NotOK"),Final,""))))</f>
        <v>Please select the appropriate organizational structure for the Developer identified above.</v>
      </c>
      <c r="T122" s="117">
        <f t="shared" si="5"/>
        <v>0</v>
      </c>
      <c r="V122" s="117" t="str">
        <f>IF(OR($F122=Menus!$H$2,$F122=Menus!$H$3,$F122=Menus!$H$4,$F122=Menus!$H$5,$F122=Menus!$H$6,$F122=Menus!$H$7,$F122=Menus!$H$8,$F122=Menus!$H$9,$F122=Menus!$H$10,$F122=Menus!$H$11,$F122=Menus!$H$12,$F122=Menus!$H$13)=FALSE,"PofD_NotOK",IF(OR(AND($J122&lt;&gt;Menus!$I$2,$J122&lt;&gt;Menus!$I$3,$J122&lt;&gt;Menus!$I$4,$J122&lt;&gt;Menus!$I$5,$J122&lt;&gt;Menus!$I$6,$J122&lt;&gt;Menus!$I$7,$J122&lt;&gt;Menus!$I$8,$J122&lt;&gt;Menus!$I$9,$J122&lt;&gt;Menus!$I$10),AND(OR($F122=Menus!$H$10,$F122=Menus!$H$11,$F122=Menus!$H$12),AND($J122&lt;&gt;Menus!$I$2,$J122&lt;&gt;Menus!$I$10))),"Oof1st_NotOK",""))</f>
        <v/>
      </c>
    </row>
    <row r="123" spans="1:22" ht="20.100000000000001" customHeight="1" x14ac:dyDescent="0.25">
      <c r="D123" s="20">
        <f>MAX(D$114:D122)+1</f>
        <v>9</v>
      </c>
      <c r="E123" s="20"/>
      <c r="F123" s="30" t="s">
        <v>2</v>
      </c>
      <c r="G123" s="72"/>
      <c r="H123" s="9"/>
      <c r="I123" s="73"/>
      <c r="J123" s="9" t="s">
        <v>2</v>
      </c>
      <c r="L123" s="95" t="str">
        <f>IF(OR($F$4=Menus!$Q$4,$F$4=Menus!$Q$5),"Rows for 2nd Co-Developer Data.",IF($F$4=Menus!$Q$2,"Enter # of Developers in F4.","Rows N/A - only 1 Developer listed."))</f>
        <v>Enter # of Developers in F4.</v>
      </c>
      <c r="N123" s="101"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IF($F$106=Menus!$B$3,IF(OR($F123=Menus!$H$3,$F123=Menus!$H$4),OK,IF($F123=Menus!$H$2,SelectaPrincipal,NOT_OK)),IF($F$106=Menus!$B$4,IF(OR($F123=Menus!$H$5,$F123=Menus!$H$6,$F123=Menus!$H$7,$F123=Menus!$H$8),OK,IF($F123=Menus!$H$2,SelectaPrincipal,NOT_OK)),IF($F$106=Menus!$B$2,DeveloperStructure,IF($F$106=Menus!$B$7,IF(OR($F123=Menus!$H$10,$F123=Menus!$H$11,$F123=Menus!$H$12),OK,IF($F123=Menus!$C$2,SelectaPrincipal,NOT_OK)),IF($F123=Menus!$H$2,SelectaPrincipal,IF(OR($F123=Menus!$H$9,$F123=Menus!$H$10,$F123=Menus!$H$11),OK,IF($F123=Menus!$H$2,SelectaPrincipal,NOT_OK)))))))&amp;IF(AND($J123&lt;&gt;Menus!$I$2,$J123&lt;&gt;Menus!$I$10,V123&lt;&gt;"PofD_NotOK",V123&lt;&gt;"Oof1st_NotOK"),Continue,IF(AND($F123&lt;&gt;Menus!$B$2,$J123=Menus!$I$10,V123&lt;&gt;"PofD_NotOK",V123&lt;&gt;"Oof1st_NotOK"),Final,""))))</f>
        <v>Please select the appropriate organizational structure for the Developer identified above.</v>
      </c>
      <c r="T123" s="117">
        <f t="shared" si="5"/>
        <v>0</v>
      </c>
      <c r="V123" s="117" t="str">
        <f>IF(OR($F123=Menus!$H$2,$F123=Menus!$H$3,$F123=Menus!$H$4,$F123=Menus!$H$5,$F123=Menus!$H$6,$F123=Menus!$H$7,$F123=Menus!$H$8,$F123=Menus!$H$9,$F123=Menus!$H$10,$F123=Menus!$H$11,$F123=Menus!$H$12,$F123=Menus!$H$13)=FALSE,"PofD_NotOK",IF(OR(AND($J123&lt;&gt;Menus!$I$2,$J123&lt;&gt;Menus!$I$3,$J123&lt;&gt;Menus!$I$4,$J123&lt;&gt;Menus!$I$5,$J123&lt;&gt;Menus!$I$6,$J123&lt;&gt;Menus!$I$7,$J123&lt;&gt;Menus!$I$8,$J123&lt;&gt;Menus!$I$9,$J123&lt;&gt;Menus!$I$10),AND(OR($F123=Menus!$H$10,$F123=Menus!$H$11,$F123=Menus!$H$12),AND($J123&lt;&gt;Menus!$I$2,$J123&lt;&gt;Menus!$I$10))),"Oof1st_NotOK",""))</f>
        <v/>
      </c>
    </row>
    <row r="124" spans="1:22" ht="20.100000000000001" customHeight="1" x14ac:dyDescent="0.25">
      <c r="D124" s="20">
        <f>MAX(D$114:D123)+1</f>
        <v>10</v>
      </c>
      <c r="E124" s="20"/>
      <c r="F124" s="30" t="s">
        <v>2</v>
      </c>
      <c r="G124" s="72"/>
      <c r="H124" s="9"/>
      <c r="I124" s="73"/>
      <c r="J124" s="9" t="s">
        <v>2</v>
      </c>
      <c r="L124" s="95" t="str">
        <f>IF(OR($F$4=Menus!$Q$4,$F$4=Menus!$Q$5),"Rows for 2nd Co-Developer Data.",IF($F$4=Menus!$Q$2,"Enter # of Developers in F4.","Rows N/A - only 1 Developer listed."))</f>
        <v>Enter # of Developers in F4.</v>
      </c>
      <c r="N124" s="101"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IF($F$106=Menus!$B$3,IF(OR($F124=Menus!$H$3,$F124=Menus!$H$4),OK,IF($F124=Menus!$H$2,SelectaPrincipal,NOT_OK)),IF($F$106=Menus!$B$4,IF(OR($F124=Menus!$H$5,$F124=Menus!$H$6,$F124=Menus!$H$7,$F124=Menus!$H$8),OK,IF($F124=Menus!$H$2,SelectaPrincipal,NOT_OK)),IF($F$106=Menus!$B$2,DeveloperStructure,IF($F$106=Menus!$B$7,IF(OR($F124=Menus!$H$10,$F124=Menus!$H$11,$F124=Menus!$H$12),OK,IF($F124=Menus!$C$2,SelectaPrincipal,NOT_OK)),IF($F124=Menus!$H$2,SelectaPrincipal,IF(OR($F124=Menus!$H$9,$F124=Menus!$H$10,$F124=Menus!$H$11),OK,IF($F124=Menus!$H$2,SelectaPrincipal,NOT_OK)))))))&amp;IF(AND($J124&lt;&gt;Menus!$I$2,$J124&lt;&gt;Menus!$I$10,V124&lt;&gt;"PofD_NotOK",V124&lt;&gt;"Oof1st_NotOK"),Continue,IF(AND($F124&lt;&gt;Menus!$B$2,$J124=Menus!$I$10,V124&lt;&gt;"PofD_NotOK",V124&lt;&gt;"Oof1st_NotOK"),Final,""))))</f>
        <v>Please select the appropriate organizational structure for the Developer identified above.</v>
      </c>
      <c r="T124" s="117">
        <f t="shared" si="5"/>
        <v>0</v>
      </c>
      <c r="V124" s="117" t="str">
        <f>IF(OR($F124=Menus!$H$2,$F124=Menus!$H$3,$F124=Menus!$H$4,$F124=Menus!$H$5,$F124=Menus!$H$6,$F124=Menus!$H$7,$F124=Menus!$H$8,$F124=Menus!$H$9,$F124=Menus!$H$10,$F124=Menus!$H$11,$F124=Menus!$H$12,$F124=Menus!$H$13)=FALSE,"PofD_NotOK",IF(OR(AND($J124&lt;&gt;Menus!$I$2,$J124&lt;&gt;Menus!$I$3,$J124&lt;&gt;Menus!$I$4,$J124&lt;&gt;Menus!$I$5,$J124&lt;&gt;Menus!$I$6,$J124&lt;&gt;Menus!$I$7,$J124&lt;&gt;Menus!$I$8,$J124&lt;&gt;Menus!$I$9,$J124&lt;&gt;Menus!$I$10),AND(OR($F124=Menus!$H$10,$F124=Menus!$H$11,$F124=Menus!$H$12),AND($J124&lt;&gt;Menus!$I$2,$J124&lt;&gt;Menus!$I$10))),"Oof1st_NotOK",""))</f>
        <v/>
      </c>
    </row>
    <row r="125" spans="1:22" ht="20.100000000000001" customHeight="1" x14ac:dyDescent="0.25">
      <c r="D125" s="20">
        <f>MAX(D$114:D124)+1</f>
        <v>11</v>
      </c>
      <c r="E125" s="20"/>
      <c r="F125" s="30" t="s">
        <v>2</v>
      </c>
      <c r="G125" s="72"/>
      <c r="H125" s="9"/>
      <c r="I125" s="73"/>
      <c r="J125" s="9" t="s">
        <v>2</v>
      </c>
      <c r="L125" s="95" t="str">
        <f>IF(OR($F$4=Menus!$Q$4,$F$4=Menus!$Q$5),"Rows for 2nd Co-Developer Data.",IF($F$4=Menus!$Q$2,"Enter # of Developers in F4.","Rows N/A - only 1 Developer listed."))</f>
        <v>Enter # of Developers in F4.</v>
      </c>
      <c r="N125" s="101"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IF($F$106=Menus!$B$3,IF(OR($F125=Menus!$H$3,$F125=Menus!$H$4),OK,IF($F125=Menus!$H$2,SelectaPrincipal,NOT_OK)),IF($F$106=Menus!$B$4,IF(OR($F125=Menus!$H$5,$F125=Menus!$H$6,$F125=Menus!$H$7,$F125=Menus!$H$8),OK,IF($F125=Menus!$H$2,SelectaPrincipal,NOT_OK)),IF($F$106=Menus!$B$2,DeveloperStructure,IF($F$106=Menus!$B$7,IF(OR($F125=Menus!$H$10,$F125=Menus!$H$11,$F125=Menus!$H$12),OK,IF($F125=Menus!$C$2,SelectaPrincipal,NOT_OK)),IF($F125=Menus!$H$2,SelectaPrincipal,IF(OR($F125=Menus!$H$9,$F125=Menus!$H$10,$F125=Menus!$H$11),OK,IF($F125=Menus!$H$2,SelectaPrincipal,NOT_OK)))))))&amp;IF(AND($J125&lt;&gt;Menus!$I$2,$J125&lt;&gt;Menus!$I$10,V125&lt;&gt;"PofD_NotOK",V125&lt;&gt;"Oof1st_NotOK"),Continue,IF(AND($F125&lt;&gt;Menus!$B$2,$J125=Menus!$I$10,V125&lt;&gt;"PofD_NotOK",V125&lt;&gt;"Oof1st_NotOK"),Final,""))))</f>
        <v>Please select the appropriate organizational structure for the Developer identified above.</v>
      </c>
      <c r="T125" s="117">
        <f t="shared" si="5"/>
        <v>0</v>
      </c>
      <c r="V125" s="117" t="str">
        <f>IF(OR($F125=Menus!$H$2,$F125=Menus!$H$3,$F125=Menus!$H$4,$F125=Menus!$H$5,$F125=Menus!$H$6,$F125=Menus!$H$7,$F125=Menus!$H$8,$F125=Menus!$H$9,$F125=Menus!$H$10,$F125=Menus!$H$11,$F125=Menus!$H$12,$F125=Menus!$H$13)=FALSE,"PofD_NotOK",IF(OR(AND($J125&lt;&gt;Menus!$I$2,$J125&lt;&gt;Menus!$I$3,$J125&lt;&gt;Menus!$I$4,$J125&lt;&gt;Menus!$I$5,$J125&lt;&gt;Menus!$I$6,$J125&lt;&gt;Menus!$I$7,$J125&lt;&gt;Menus!$I$8,$J125&lt;&gt;Menus!$I$9,$J125&lt;&gt;Menus!$I$10),AND(OR($F125=Menus!$H$10,$F125=Menus!$H$11,$F125=Menus!$H$12),AND($J125&lt;&gt;Menus!$I$2,$J125&lt;&gt;Menus!$I$10))),"Oof1st_NotOK",""))</f>
        <v/>
      </c>
    </row>
    <row r="126" spans="1:22" ht="20.100000000000001" customHeight="1" x14ac:dyDescent="0.25">
      <c r="D126" s="20">
        <f>MAX(D$114:D125)+1</f>
        <v>12</v>
      </c>
      <c r="E126" s="20"/>
      <c r="F126" s="30" t="s">
        <v>2</v>
      </c>
      <c r="G126" s="72"/>
      <c r="H126" s="9"/>
      <c r="I126" s="73"/>
      <c r="J126" s="9" t="s">
        <v>2</v>
      </c>
      <c r="L126" s="95" t="str">
        <f>IF(OR($F$4=Menus!$Q$4,$F$4=Menus!$Q$5),"Rows for 2nd Co-Developer Data.",IF($F$4=Menus!$Q$2,"Enter # of Developers in F4.","Rows N/A - only 1 Developer listed."))</f>
        <v>Enter # of Developers in F4.</v>
      </c>
      <c r="N126" s="101"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IF($F$106=Menus!$B$3,IF(OR($F126=Menus!$H$3,$F126=Menus!$H$4),OK,IF($F126=Menus!$H$2,SelectaPrincipal,NOT_OK)),IF($F$106=Menus!$B$4,IF(OR($F126=Menus!$H$5,$F126=Menus!$H$6,$F126=Menus!$H$7,$F126=Menus!$H$8),OK,IF($F126=Menus!$H$2,SelectaPrincipal,NOT_OK)),IF($F$106=Menus!$B$2,DeveloperStructure,IF($F$106=Menus!$B$7,IF(OR($F126=Menus!$H$10,$F126=Menus!$H$11,$F126=Menus!$H$12),OK,IF($F126=Menus!$C$2,SelectaPrincipal,NOT_OK)),IF($F126=Menus!$H$2,SelectaPrincipal,IF(OR($F126=Menus!$H$9,$F126=Menus!$H$10,$F126=Menus!$H$11),OK,IF($F126=Menus!$H$2,SelectaPrincipal,NOT_OK)))))))&amp;IF(AND($J126&lt;&gt;Menus!$I$2,$J126&lt;&gt;Menus!$I$10,V126&lt;&gt;"PofD_NotOK",V126&lt;&gt;"Oof1st_NotOK"),Continue,IF(AND($F126&lt;&gt;Menus!$B$2,$J126=Menus!$I$10,V126&lt;&gt;"PofD_NotOK",V126&lt;&gt;"Oof1st_NotOK"),Final,""))))</f>
        <v>Please select the appropriate organizational structure for the Developer identified above.</v>
      </c>
      <c r="T126" s="117">
        <f t="shared" si="5"/>
        <v>0</v>
      </c>
      <c r="V126" s="117" t="str">
        <f>IF(OR($F126=Menus!$H$2,$F126=Menus!$H$3,$F126=Menus!$H$4,$F126=Menus!$H$5,$F126=Menus!$H$6,$F126=Menus!$H$7,$F126=Menus!$H$8,$F126=Menus!$H$9,$F126=Menus!$H$10,$F126=Menus!$H$11,$F126=Menus!$H$12,$F126=Menus!$H$13)=FALSE,"PofD_NotOK",IF(OR(AND($J126&lt;&gt;Menus!$I$2,$J126&lt;&gt;Menus!$I$3,$J126&lt;&gt;Menus!$I$4,$J126&lt;&gt;Menus!$I$5,$J126&lt;&gt;Menus!$I$6,$J126&lt;&gt;Menus!$I$7,$J126&lt;&gt;Menus!$I$8,$J126&lt;&gt;Menus!$I$9,$J126&lt;&gt;Menus!$I$10),AND(OR($F126=Menus!$H$10,$F126=Menus!$H$11,$F126=Menus!$H$12),AND($J126&lt;&gt;Menus!$I$2,$J126&lt;&gt;Menus!$I$10))),"Oof1st_NotOK",""))</f>
        <v/>
      </c>
    </row>
    <row r="127" spans="1:22" ht="20.100000000000001" customHeight="1" x14ac:dyDescent="0.25">
      <c r="D127" s="20">
        <f>MAX(D$114:D126)+1</f>
        <v>13</v>
      </c>
      <c r="E127" s="20"/>
      <c r="F127" s="30" t="s">
        <v>2</v>
      </c>
      <c r="G127" s="72"/>
      <c r="H127" s="9"/>
      <c r="I127" s="73"/>
      <c r="J127" s="9" t="s">
        <v>2</v>
      </c>
      <c r="L127" s="95" t="str">
        <f>IF(OR($F$4=Menus!$Q$4,$F$4=Menus!$Q$5),"Rows for 2nd Co-Developer Data.",IF($F$4=Menus!$Q$2,"Enter # of Developers in F4.","Rows N/A - only 1 Developer listed."))</f>
        <v>Enter # of Developers in F4.</v>
      </c>
      <c r="N127" s="101"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IF($F$106=Menus!$B$3,IF(OR($F127=Menus!$H$3,$F127=Menus!$H$4),OK,IF($F127=Menus!$H$2,SelectaPrincipal,NOT_OK)),IF($F$106=Menus!$B$4,IF(OR($F127=Menus!$H$5,$F127=Menus!$H$6,$F127=Menus!$H$7,$F127=Menus!$H$8),OK,IF($F127=Menus!$H$2,SelectaPrincipal,NOT_OK)),IF($F$106=Menus!$B$2,DeveloperStructure,IF($F$106=Menus!$B$7,IF(OR($F127=Menus!$H$10,$F127=Menus!$H$11,$F127=Menus!$H$12),OK,IF($F127=Menus!$C$2,SelectaPrincipal,NOT_OK)),IF($F127=Menus!$H$2,SelectaPrincipal,IF(OR($F127=Menus!$H$9,$F127=Menus!$H$10,$F127=Menus!$H$11),OK,IF($F127=Menus!$H$2,SelectaPrincipal,NOT_OK)))))))&amp;IF(AND($J127&lt;&gt;Menus!$I$2,$J127&lt;&gt;Menus!$I$10,V127&lt;&gt;"PofD_NotOK",V127&lt;&gt;"Oof1st_NotOK"),Continue,IF(AND($F127&lt;&gt;Menus!$B$2,$J127=Menus!$I$10,V127&lt;&gt;"PofD_NotOK",V127&lt;&gt;"Oof1st_NotOK"),Final,""))))</f>
        <v>Please select the appropriate organizational structure for the Developer identified above.</v>
      </c>
      <c r="T127" s="117">
        <f t="shared" si="5"/>
        <v>0</v>
      </c>
      <c r="V127" s="117" t="str">
        <f>IF(OR($F127=Menus!$H$2,$F127=Menus!$H$3,$F127=Menus!$H$4,$F127=Menus!$H$5,$F127=Menus!$H$6,$F127=Menus!$H$7,$F127=Menus!$H$8,$F127=Menus!$H$9,$F127=Menus!$H$10,$F127=Menus!$H$11,$F127=Menus!$H$12,$F127=Menus!$H$13)=FALSE,"PofD_NotOK",IF(OR(AND($J127&lt;&gt;Menus!$I$2,$J127&lt;&gt;Menus!$I$3,$J127&lt;&gt;Menus!$I$4,$J127&lt;&gt;Menus!$I$5,$J127&lt;&gt;Menus!$I$6,$J127&lt;&gt;Menus!$I$7,$J127&lt;&gt;Menus!$I$8,$J127&lt;&gt;Menus!$I$9,$J127&lt;&gt;Menus!$I$10),AND(OR($F127=Menus!$H$10,$F127=Menus!$H$11,$F127=Menus!$H$12),AND($J127&lt;&gt;Menus!$I$2,$J127&lt;&gt;Menus!$I$10))),"Oof1st_NotOK",""))</f>
        <v/>
      </c>
    </row>
    <row r="128" spans="1:22" ht="20.100000000000001" customHeight="1" x14ac:dyDescent="0.25">
      <c r="D128" s="20">
        <f>MAX(D$114:D127)+1</f>
        <v>14</v>
      </c>
      <c r="E128" s="20"/>
      <c r="F128" s="30" t="s">
        <v>2</v>
      </c>
      <c r="G128" s="72"/>
      <c r="H128" s="9"/>
      <c r="I128" s="73"/>
      <c r="J128" s="9" t="s">
        <v>2</v>
      </c>
      <c r="L128" s="95" t="str">
        <f>IF(OR($F$4=Menus!$Q$4,$F$4=Menus!$Q$5),"Rows for 2nd Co-Developer Data.",IF($F$4=Menus!$Q$2,"Enter # of Developers in F4.","Rows N/A - only 1 Developer listed."))</f>
        <v>Enter # of Developers in F4.</v>
      </c>
      <c r="N128" s="101"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IF($F$106=Menus!$B$3,IF(OR($F128=Menus!$H$3,$F128=Menus!$H$4),OK,IF($F128=Menus!$H$2,SelectaPrincipal,NOT_OK)),IF($F$106=Menus!$B$4,IF(OR($F128=Menus!$H$5,$F128=Menus!$H$6,$F128=Menus!$H$7,$F128=Menus!$H$8),OK,IF($F128=Menus!$H$2,SelectaPrincipal,NOT_OK)),IF($F$106=Menus!$B$2,DeveloperStructure,IF($F$106=Menus!$B$7,IF(OR($F128=Menus!$H$10,$F128=Menus!$H$11,$F128=Menus!$H$12),OK,IF($F128=Menus!$C$2,SelectaPrincipal,NOT_OK)),IF($F128=Menus!$H$2,SelectaPrincipal,IF(OR($F128=Menus!$H$9,$F128=Menus!$H$10,$F128=Menus!$H$11),OK,IF($F128=Menus!$H$2,SelectaPrincipal,NOT_OK)))))))&amp;IF(AND($J128&lt;&gt;Menus!$I$2,$J128&lt;&gt;Menus!$I$10,V128&lt;&gt;"PofD_NotOK",V128&lt;&gt;"Oof1st_NotOK"),Continue,IF(AND($F128&lt;&gt;Menus!$B$2,$J128=Menus!$I$10,V128&lt;&gt;"PofD_NotOK",V128&lt;&gt;"Oof1st_NotOK"),Final,""))))</f>
        <v>Please select the appropriate organizational structure for the Developer identified above.</v>
      </c>
      <c r="T128" s="117">
        <f t="shared" si="5"/>
        <v>0</v>
      </c>
      <c r="V128" s="117" t="str">
        <f>IF(OR($F128=Menus!$H$2,$F128=Menus!$H$3,$F128=Menus!$H$4,$F128=Menus!$H$5,$F128=Menus!$H$6,$F128=Menus!$H$7,$F128=Menus!$H$8,$F128=Menus!$H$9,$F128=Menus!$H$10,$F128=Menus!$H$11,$F128=Menus!$H$12,$F128=Menus!$H$13)=FALSE,"PofD_NotOK",IF(OR(AND($J128&lt;&gt;Menus!$I$2,$J128&lt;&gt;Menus!$I$3,$J128&lt;&gt;Menus!$I$4,$J128&lt;&gt;Menus!$I$5,$J128&lt;&gt;Menus!$I$6,$J128&lt;&gt;Menus!$I$7,$J128&lt;&gt;Menus!$I$8,$J128&lt;&gt;Menus!$I$9,$J128&lt;&gt;Menus!$I$10),AND(OR($F128=Menus!$H$10,$F128=Menus!$H$11,$F128=Menus!$H$12),AND($J128&lt;&gt;Menus!$I$2,$J128&lt;&gt;Menus!$I$10))),"Oof1st_NotOK",""))</f>
        <v/>
      </c>
    </row>
    <row r="129" spans="1:22" ht="20.100000000000001" customHeight="1" x14ac:dyDescent="0.25">
      <c r="D129" s="20">
        <f>MAX(D$114:D128)+1</f>
        <v>15</v>
      </c>
      <c r="E129" s="20"/>
      <c r="F129" s="30" t="s">
        <v>2</v>
      </c>
      <c r="G129" s="72"/>
      <c r="H129" s="9"/>
      <c r="I129" s="73"/>
      <c r="J129" s="9" t="s">
        <v>2</v>
      </c>
      <c r="L129" s="95" t="str">
        <f>IF(OR($F$4=Menus!$Q$4,$F$4=Menus!$Q$5),"Rows for 2nd Co-Developer Data.",IF($F$4=Menus!$Q$2,"Enter # of Developers in F4.","Rows N/A - only 1 Developer listed."))</f>
        <v>Enter # of Developers in F4.</v>
      </c>
      <c r="N129" s="101"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IF($F$106=Menus!$B$3,IF(OR($F129=Menus!$H$3,$F129=Menus!$H$4),OK,IF($F129=Menus!$H$2,SelectaPrincipal,NOT_OK)),IF($F$106=Menus!$B$4,IF(OR($F129=Menus!$H$5,$F129=Menus!$H$6,$F129=Menus!$H$7,$F129=Menus!$H$8),OK,IF($F129=Menus!$H$2,SelectaPrincipal,NOT_OK)),IF($F$106=Menus!$B$2,DeveloperStructure,IF($F$106=Menus!$B$7,IF(OR($F129=Menus!$H$10,$F129=Menus!$H$11,$F129=Menus!$H$12),OK,IF($F129=Menus!$C$2,SelectaPrincipal,NOT_OK)),IF($F129=Menus!$H$2,SelectaPrincipal,IF(OR($F129=Menus!$H$9,$F129=Menus!$H$10,$F129=Menus!$H$11),OK,IF($F129=Menus!$H$2,SelectaPrincipal,NOT_OK)))))))&amp;IF(AND($J129&lt;&gt;Menus!$I$2,$J129&lt;&gt;Menus!$I$10,V129&lt;&gt;"PofD_NotOK",V129&lt;&gt;"Oof1st_NotOK"),Continue,IF(AND($F129&lt;&gt;Menus!$B$2,$J129=Menus!$I$10,V129&lt;&gt;"PofD_NotOK",V129&lt;&gt;"Oof1st_NotOK"),Final,""))))</f>
        <v>Please select the appropriate organizational structure for the Developer identified above.</v>
      </c>
      <c r="T129" s="117">
        <f t="shared" si="5"/>
        <v>0</v>
      </c>
      <c r="V129" s="117" t="str">
        <f>IF(OR($F129=Menus!$H$2,$F129=Menus!$H$3,$F129=Menus!$H$4,$F129=Menus!$H$5,$F129=Menus!$H$6,$F129=Menus!$H$7,$F129=Menus!$H$8,$F129=Menus!$H$9,$F129=Menus!$H$10,$F129=Menus!$H$11,$F129=Menus!$H$12,$F129=Menus!$H$13)=FALSE,"PofD_NotOK",IF(OR(AND($J129&lt;&gt;Menus!$I$2,$J129&lt;&gt;Menus!$I$3,$J129&lt;&gt;Menus!$I$4,$J129&lt;&gt;Menus!$I$5,$J129&lt;&gt;Menus!$I$6,$J129&lt;&gt;Menus!$I$7,$J129&lt;&gt;Menus!$I$8,$J129&lt;&gt;Menus!$I$9,$J129&lt;&gt;Menus!$I$10),AND(OR($F129=Menus!$H$10,$F129=Menus!$H$11,$F129=Menus!$H$12),AND($J129&lt;&gt;Menus!$I$2,$J129&lt;&gt;Menus!$I$10))),"Oof1st_NotOK",""))</f>
        <v/>
      </c>
    </row>
    <row r="130" spans="1:22" ht="20.100000000000001" customHeight="1" x14ac:dyDescent="0.25">
      <c r="D130" s="20">
        <f>MAX(D$114:D129)+1</f>
        <v>16</v>
      </c>
      <c r="E130" s="20"/>
      <c r="F130" s="30" t="s">
        <v>2</v>
      </c>
      <c r="G130" s="72"/>
      <c r="H130" s="9"/>
      <c r="I130" s="73"/>
      <c r="J130" s="9" t="s">
        <v>2</v>
      </c>
      <c r="L130" s="95" t="str">
        <f>IF(OR($F$4=Menus!$Q$4,$F$4=Menus!$Q$5),"Rows for 2nd Co-Developer Data.",IF($F$4=Menus!$Q$2,"Enter # of Developers in F4.","Rows N/A - only 1 Developer listed."))</f>
        <v>Enter # of Developers in F4.</v>
      </c>
      <c r="N130" s="101"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IF($F$106=Menus!$B$3,IF(OR($F130=Menus!$H$3,$F130=Menus!$H$4),OK,IF($F130=Menus!$H$2,SelectaPrincipal,NOT_OK)),IF($F$106=Menus!$B$4,IF(OR($F130=Menus!$H$5,$F130=Menus!$H$6,$F130=Menus!$H$7,$F130=Menus!$H$8),OK,IF($F130=Menus!$H$2,SelectaPrincipal,NOT_OK)),IF($F$106=Menus!$B$2,DeveloperStructure,IF($F$106=Menus!$B$7,IF(OR($F130=Menus!$H$10,$F130=Menus!$H$11,$F130=Menus!$H$12),OK,IF($F130=Menus!$C$2,SelectaPrincipal,NOT_OK)),IF($F130=Menus!$H$2,SelectaPrincipal,IF(OR($F130=Menus!$H$9,$F130=Menus!$H$10,$F130=Menus!$H$11),OK,IF($F130=Menus!$H$2,SelectaPrincipal,NOT_OK)))))))&amp;IF(AND($J130&lt;&gt;Menus!$I$2,$J130&lt;&gt;Menus!$I$10,V130&lt;&gt;"PofD_NotOK",V130&lt;&gt;"Oof1st_NotOK"),Continue,IF(AND($F130&lt;&gt;Menus!$B$2,$J130=Menus!$I$10,V130&lt;&gt;"PofD_NotOK",V130&lt;&gt;"Oof1st_NotOK"),Final,""))))</f>
        <v>Please select the appropriate organizational structure for the Developer identified above.</v>
      </c>
      <c r="T130" s="117">
        <f t="shared" si="5"/>
        <v>0</v>
      </c>
      <c r="V130" s="117" t="str">
        <f>IF(OR($F130=Menus!$H$2,$F130=Menus!$H$3,$F130=Menus!$H$4,$F130=Menus!$H$5,$F130=Menus!$H$6,$F130=Menus!$H$7,$F130=Menus!$H$8,$F130=Menus!$H$9,$F130=Menus!$H$10,$F130=Menus!$H$11,$F130=Menus!$H$12,$F130=Menus!$H$13)=FALSE,"PofD_NotOK",IF(OR(AND($J130&lt;&gt;Menus!$I$2,$J130&lt;&gt;Menus!$I$3,$J130&lt;&gt;Menus!$I$4,$J130&lt;&gt;Menus!$I$5,$J130&lt;&gt;Menus!$I$6,$J130&lt;&gt;Menus!$I$7,$J130&lt;&gt;Menus!$I$8,$J130&lt;&gt;Menus!$I$9,$J130&lt;&gt;Menus!$I$10),AND(OR($F130=Menus!$H$10,$F130=Menus!$H$11,$F130=Menus!$H$12),AND($J130&lt;&gt;Menus!$I$2,$J130&lt;&gt;Menus!$I$10))),"Oof1st_NotOK",""))</f>
        <v/>
      </c>
    </row>
    <row r="131" spans="1:22" ht="20.100000000000001" customHeight="1" x14ac:dyDescent="0.25">
      <c r="D131" s="20">
        <f>MAX(D$114:D130)+1</f>
        <v>17</v>
      </c>
      <c r="E131" s="20"/>
      <c r="F131" s="30" t="s">
        <v>2</v>
      </c>
      <c r="G131" s="72"/>
      <c r="H131" s="9"/>
      <c r="I131" s="73"/>
      <c r="J131" s="9" t="s">
        <v>2</v>
      </c>
      <c r="L131" s="95" t="str">
        <f>IF(OR($F$4=Menus!$Q$4,$F$4=Menus!$Q$5),"Rows for 2nd Co-Developer Data.",IF($F$4=Menus!$Q$2,"Enter # of Developers in F4.","Rows N/A - only 1 Developer listed."))</f>
        <v>Enter # of Developers in F4.</v>
      </c>
      <c r="N131" s="101"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IF($F$106=Menus!$B$3,IF(OR($F131=Menus!$H$3,$F131=Menus!$H$4),OK,IF($F131=Menus!$H$2,SelectaPrincipal,NOT_OK)),IF($F$106=Menus!$B$4,IF(OR($F131=Menus!$H$5,$F131=Menus!$H$6,$F131=Menus!$H$7,$F131=Menus!$H$8),OK,IF($F131=Menus!$H$2,SelectaPrincipal,NOT_OK)),IF($F$106=Menus!$B$2,DeveloperStructure,IF($F$106=Menus!$B$7,IF(OR($F131=Menus!$H$10,$F131=Menus!$H$11,$F131=Menus!$H$12),OK,IF($F131=Menus!$C$2,SelectaPrincipal,NOT_OK)),IF($F131=Menus!$H$2,SelectaPrincipal,IF(OR($F131=Menus!$H$9,$F131=Menus!$H$10,$F131=Menus!$H$11),OK,IF($F131=Menus!$H$2,SelectaPrincipal,NOT_OK)))))))&amp;IF(AND($J131&lt;&gt;Menus!$I$2,$J131&lt;&gt;Menus!$I$10,V131&lt;&gt;"PofD_NotOK",V131&lt;&gt;"Oof1st_NotOK"),Continue,IF(AND($F131&lt;&gt;Menus!$B$2,$J131=Menus!$I$10,V131&lt;&gt;"PofD_NotOK",V131&lt;&gt;"Oof1st_NotOK"),Final,""))))</f>
        <v>Please select the appropriate organizational structure for the Developer identified above.</v>
      </c>
      <c r="T131" s="117">
        <f t="shared" si="5"/>
        <v>0</v>
      </c>
      <c r="V131" s="117" t="str">
        <f>IF(OR($F131=Menus!$H$2,$F131=Menus!$H$3,$F131=Menus!$H$4,$F131=Menus!$H$5,$F131=Menus!$H$6,$F131=Menus!$H$7,$F131=Menus!$H$8,$F131=Menus!$H$9,$F131=Menus!$H$10,$F131=Menus!$H$11,$F131=Menus!$H$12,$F131=Menus!$H$13)=FALSE,"PofD_NotOK",IF(OR(AND($J131&lt;&gt;Menus!$I$2,$J131&lt;&gt;Menus!$I$3,$J131&lt;&gt;Menus!$I$4,$J131&lt;&gt;Menus!$I$5,$J131&lt;&gt;Menus!$I$6,$J131&lt;&gt;Menus!$I$7,$J131&lt;&gt;Menus!$I$8,$J131&lt;&gt;Menus!$I$9,$J131&lt;&gt;Menus!$I$10),AND(OR($F131=Menus!$H$10,$F131=Menus!$H$11,$F131=Menus!$H$12),AND($J131&lt;&gt;Menus!$I$2,$J131&lt;&gt;Menus!$I$10))),"Oof1st_NotOK",""))</f>
        <v/>
      </c>
    </row>
    <row r="132" spans="1:22" ht="20.100000000000001" customHeight="1" x14ac:dyDescent="0.25">
      <c r="D132" s="20">
        <f>MAX(D$114:D131)+1</f>
        <v>18</v>
      </c>
      <c r="E132" s="20"/>
      <c r="F132" s="30" t="s">
        <v>2</v>
      </c>
      <c r="G132" s="72"/>
      <c r="H132" s="9"/>
      <c r="I132" s="73"/>
      <c r="J132" s="9" t="s">
        <v>2</v>
      </c>
      <c r="L132" s="95" t="str">
        <f>IF(OR($F$4=Menus!$Q$4,$F$4=Menus!$Q$5),"Rows for 2nd Co-Developer Data.",IF($F$4=Menus!$Q$2,"Enter # of Developers in F4.","Rows N/A - only 1 Developer listed."))</f>
        <v>Enter # of Developers in F4.</v>
      </c>
      <c r="N132" s="101"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IF($F$106=Menus!$B$3,IF(OR($F132=Menus!$H$3,$F132=Menus!$H$4),OK,IF($F132=Menus!$H$2,SelectaPrincipal,NOT_OK)),IF($F$106=Menus!$B$4,IF(OR($F132=Menus!$H$5,$F132=Menus!$H$6,$F132=Menus!$H$7,$F132=Menus!$H$8),OK,IF($F132=Menus!$H$2,SelectaPrincipal,NOT_OK)),IF($F$106=Menus!$B$2,DeveloperStructure,IF($F$106=Menus!$B$7,IF(OR($F132=Menus!$H$10,$F132=Menus!$H$11,$F132=Menus!$H$12),OK,IF($F132=Menus!$C$2,SelectaPrincipal,NOT_OK)),IF($F132=Menus!$H$2,SelectaPrincipal,IF(OR($F132=Menus!$H$9,$F132=Menus!$H$10,$F132=Menus!$H$11),OK,IF($F132=Menus!$H$2,SelectaPrincipal,NOT_OK)))))))&amp;IF(AND($J132&lt;&gt;Menus!$I$2,$J132&lt;&gt;Menus!$I$10,V132&lt;&gt;"PofD_NotOK",V132&lt;&gt;"Oof1st_NotOK"),Continue,IF(AND($F132&lt;&gt;Menus!$B$2,$J132=Menus!$I$10,V132&lt;&gt;"PofD_NotOK",V132&lt;&gt;"Oof1st_NotOK"),Final,""))))</f>
        <v>Please select the appropriate organizational structure for the Developer identified above.</v>
      </c>
      <c r="T132" s="117">
        <f t="shared" si="5"/>
        <v>0</v>
      </c>
      <c r="V132" s="117" t="str">
        <f>IF(OR($F132=Menus!$H$2,$F132=Menus!$H$3,$F132=Menus!$H$4,$F132=Menus!$H$5,$F132=Menus!$H$6,$F132=Menus!$H$7,$F132=Menus!$H$8,$F132=Menus!$H$9,$F132=Menus!$H$10,$F132=Menus!$H$11,$F132=Menus!$H$12,$F132=Menus!$H$13)=FALSE,"PofD_NotOK",IF(OR(AND($J132&lt;&gt;Menus!$I$2,$J132&lt;&gt;Menus!$I$3,$J132&lt;&gt;Menus!$I$4,$J132&lt;&gt;Menus!$I$5,$J132&lt;&gt;Menus!$I$6,$J132&lt;&gt;Menus!$I$7,$J132&lt;&gt;Menus!$I$8,$J132&lt;&gt;Menus!$I$9,$J132&lt;&gt;Menus!$I$10),AND(OR($F132=Menus!$H$10,$F132=Menus!$H$11,$F132=Menus!$H$12),AND($J132&lt;&gt;Menus!$I$2,$J132&lt;&gt;Menus!$I$10))),"Oof1st_NotOK",""))</f>
        <v/>
      </c>
    </row>
    <row r="133" spans="1:22" ht="20.100000000000001" customHeight="1" x14ac:dyDescent="0.25">
      <c r="D133" s="20">
        <f>MAX(D$114:D132)+1</f>
        <v>19</v>
      </c>
      <c r="E133" s="20"/>
      <c r="F133" s="30" t="s">
        <v>2</v>
      </c>
      <c r="G133" s="72"/>
      <c r="H133" s="9"/>
      <c r="I133" s="73"/>
      <c r="J133" s="9" t="s">
        <v>2</v>
      </c>
      <c r="L133" s="95" t="str">
        <f>IF(OR($F$4=Menus!$Q$4,$F$4=Menus!$Q$5),"Rows for 2nd Co-Developer Data.",IF($F$4=Menus!$Q$2,"Enter # of Developers in F4.","Rows N/A - only 1 Developer listed."))</f>
        <v>Enter # of Developers in F4.</v>
      </c>
      <c r="N133" s="101"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IF($F$106=Menus!$B$3,IF(OR($F133=Menus!$H$3,$F133=Menus!$H$4),OK,IF($F133=Menus!$H$2,SelectaPrincipal,NOT_OK)),IF($F$106=Menus!$B$4,IF(OR($F133=Menus!$H$5,$F133=Menus!$H$6,$F133=Menus!$H$7,$F133=Menus!$H$8),OK,IF($F133=Menus!$H$2,SelectaPrincipal,NOT_OK)),IF($F$106=Menus!$B$2,DeveloperStructure,IF($F$106=Menus!$B$7,IF(OR($F133=Menus!$H$10,$F133=Menus!$H$11,$F133=Menus!$H$12),OK,IF($F133=Menus!$C$2,SelectaPrincipal,NOT_OK)),IF($F133=Menus!$H$2,SelectaPrincipal,IF(OR($F133=Menus!$H$9,$F133=Menus!$H$10,$F133=Menus!$H$11),OK,IF($F133=Menus!$H$2,SelectaPrincipal,NOT_OK)))))))&amp;IF(AND($J133&lt;&gt;Menus!$I$2,$J133&lt;&gt;Menus!$I$10,V133&lt;&gt;"PofD_NotOK",V133&lt;&gt;"Oof1st_NotOK"),Continue,IF(AND($F133&lt;&gt;Menus!$B$2,$J133=Menus!$I$10,V133&lt;&gt;"PofD_NotOK",V133&lt;&gt;"Oof1st_NotOK"),Final,""))))</f>
        <v>Please select the appropriate organizational structure for the Developer identified above.</v>
      </c>
      <c r="T133" s="117">
        <f t="shared" si="5"/>
        <v>0</v>
      </c>
      <c r="V133" s="117" t="str">
        <f>IF(OR($F133=Menus!$H$2,$F133=Menus!$H$3,$F133=Menus!$H$4,$F133=Menus!$H$5,$F133=Menus!$H$6,$F133=Menus!$H$7,$F133=Menus!$H$8,$F133=Menus!$H$9,$F133=Menus!$H$10,$F133=Menus!$H$11,$F133=Menus!$H$12,$F133=Menus!$H$13)=FALSE,"PofD_NotOK",IF(OR(AND($J133&lt;&gt;Menus!$I$2,$J133&lt;&gt;Menus!$I$3,$J133&lt;&gt;Menus!$I$4,$J133&lt;&gt;Menus!$I$5,$J133&lt;&gt;Menus!$I$6,$J133&lt;&gt;Menus!$I$7,$J133&lt;&gt;Menus!$I$8,$J133&lt;&gt;Menus!$I$9,$J133&lt;&gt;Menus!$I$10),AND(OR($F133=Menus!$H$10,$F133=Menus!$H$11,$F133=Menus!$H$12),AND($J133&lt;&gt;Menus!$I$2,$J133&lt;&gt;Menus!$I$10))),"Oof1st_NotOK",""))</f>
        <v/>
      </c>
    </row>
    <row r="134" spans="1:22" ht="20.100000000000001" customHeight="1" x14ac:dyDescent="0.25">
      <c r="D134" s="20">
        <f>MAX(D$114:D133)+1</f>
        <v>20</v>
      </c>
      <c r="E134" s="20"/>
      <c r="F134" s="30" t="s">
        <v>2</v>
      </c>
      <c r="G134" s="72"/>
      <c r="H134" s="9"/>
      <c r="I134" s="73"/>
      <c r="J134" s="9" t="s">
        <v>2</v>
      </c>
      <c r="L134" s="95" t="str">
        <f>IF(OR($F$4=Menus!$Q$4,$F$4=Menus!$Q$5),"Rows for 2nd Co-Developer Data.",IF($F$4=Menus!$Q$2,"Enter # of Developers in F4.","Rows N/A - only 1 Developer listed."))</f>
        <v>Enter # of Developers in F4.</v>
      </c>
      <c r="N134" s="101"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IF($F$106=Menus!$B$3,IF(OR($F134=Menus!$H$3,$F134=Menus!$H$4),OK,IF($F134=Menus!$H$2,SelectaPrincipal,NOT_OK)),IF($F$106=Menus!$B$4,IF(OR($F134=Menus!$H$5,$F134=Menus!$H$6,$F134=Menus!$H$7,$F134=Menus!$H$8),OK,IF($F134=Menus!$H$2,SelectaPrincipal,NOT_OK)),IF($F$106=Menus!$B$2,DeveloperStructure,IF($F$106=Menus!$B$7,IF(OR($F134=Menus!$H$10,$F134=Menus!$H$11,$F134=Menus!$H$12),OK,IF($F134=Menus!$C$2,SelectaPrincipal,NOT_OK)),IF($F134=Menus!$H$2,SelectaPrincipal,IF(OR($F134=Menus!$H$9,$F134=Menus!$H$10,$F134=Menus!$H$11),OK,IF($F134=Menus!$H$2,SelectaPrincipal,NOT_OK)))))))&amp;IF(AND($J134&lt;&gt;Menus!$I$2,$J134&lt;&gt;Menus!$I$10,V134&lt;&gt;"PofD_NotOK",V134&lt;&gt;"Oof1st_NotOK"),Continue,IF(AND($F134&lt;&gt;Menus!$B$2,$J134=Menus!$I$10,V134&lt;&gt;"PofD_NotOK",V134&lt;&gt;"Oof1st_NotOK"),Final,""))))</f>
        <v>Please select the appropriate organizational structure for the Developer identified above.</v>
      </c>
      <c r="T134" s="117">
        <f t="shared" si="5"/>
        <v>0</v>
      </c>
      <c r="V134" s="117" t="str">
        <f>IF(OR($F134=Menus!$H$2,$F134=Menus!$H$3,$F134=Menus!$H$4,$F134=Menus!$H$5,$F134=Menus!$H$6,$F134=Menus!$H$7,$F134=Menus!$H$8,$F134=Menus!$H$9,$F134=Menus!$H$10,$F134=Menus!$H$11,$F134=Menus!$H$12,$F134=Menus!$H$13)=FALSE,"PofD_NotOK",IF(OR(AND($J134&lt;&gt;Menus!$I$2,$J134&lt;&gt;Menus!$I$3,$J134&lt;&gt;Menus!$I$4,$J134&lt;&gt;Menus!$I$5,$J134&lt;&gt;Menus!$I$6,$J134&lt;&gt;Menus!$I$7,$J134&lt;&gt;Menus!$I$8,$J134&lt;&gt;Menus!$I$9,$J134&lt;&gt;Menus!$I$10),AND(OR($F134=Menus!$H$10,$F134=Menus!$H$11,$F134=Menus!$H$12),AND($J134&lt;&gt;Menus!$I$2,$J134&lt;&gt;Menus!$I$10))),"Oof1st_NotOK",""))</f>
        <v/>
      </c>
    </row>
    <row r="135" spans="1:22" ht="14.45" hidden="1" customHeight="1" x14ac:dyDescent="0.25">
      <c r="L135" s="95"/>
      <c r="N135" s="33"/>
      <c r="T135" s="84"/>
    </row>
    <row r="136" spans="1:22" x14ac:dyDescent="0.25">
      <c r="L136" s="95"/>
      <c r="T136" s="90"/>
      <c r="V136" s="90"/>
    </row>
    <row r="137" spans="1:22" ht="30" customHeight="1" thickBot="1" x14ac:dyDescent="0.3">
      <c r="A137" s="12" t="str">
        <f>"Second Principal Disclosure Level:"</f>
        <v>Second Principal Disclosure Level:</v>
      </c>
      <c r="B137" s="13"/>
      <c r="C137" s="13"/>
      <c r="D137" s="13"/>
      <c r="E137" s="13"/>
      <c r="F137" s="233" t="str">
        <f>IF(F$109="&lt;Insert name of corresponding Developer entity here&gt;","",F$109)</f>
        <v/>
      </c>
      <c r="G137" s="233"/>
      <c r="H137" s="233"/>
      <c r="I137" s="233"/>
      <c r="J137" s="233"/>
      <c r="K137" s="13"/>
      <c r="L137" s="125" t="s">
        <v>210</v>
      </c>
    </row>
    <row r="138" spans="1:22" x14ac:dyDescent="0.25">
      <c r="B138" s="234" t="s">
        <v>193</v>
      </c>
      <c r="C138" s="234"/>
      <c r="D138" s="234"/>
      <c r="E138" s="234"/>
      <c r="F138" s="234"/>
      <c r="G138" s="234"/>
      <c r="H138" s="234"/>
      <c r="L138" s="96"/>
      <c r="N138" s="16" t="s">
        <v>118</v>
      </c>
    </row>
    <row r="139" spans="1:22" x14ac:dyDescent="0.25">
      <c r="B139" s="232" t="s">
        <v>119</v>
      </c>
      <c r="C139" s="2"/>
      <c r="F139" s="235" t="s">
        <v>90</v>
      </c>
      <c r="H139" s="21"/>
      <c r="L139" s="95"/>
    </row>
    <row r="140" spans="1:22" ht="45" x14ac:dyDescent="0.25">
      <c r="A140" s="2"/>
      <c r="B140" s="232"/>
      <c r="C140" s="2"/>
      <c r="D140" s="10" t="s">
        <v>85</v>
      </c>
      <c r="E140" s="10"/>
      <c r="F140" s="235"/>
      <c r="G140" s="6"/>
      <c r="H140" s="6" t="s">
        <v>20</v>
      </c>
      <c r="I140" s="6"/>
      <c r="J140" s="11" t="s">
        <v>21</v>
      </c>
      <c r="L140" s="95"/>
      <c r="N140" s="18" t="s">
        <v>153</v>
      </c>
      <c r="R140" s="89" t="s">
        <v>87</v>
      </c>
      <c r="T140" s="86" t="s">
        <v>195</v>
      </c>
    </row>
    <row r="141" spans="1:22" ht="5.0999999999999996" customHeight="1" x14ac:dyDescent="0.25">
      <c r="A141" s="2"/>
      <c r="D141" s="8"/>
      <c r="E141" s="8"/>
      <c r="F141" s="34"/>
      <c r="G141" s="28"/>
      <c r="H141" s="28"/>
      <c r="I141" s="28"/>
      <c r="L141" s="95"/>
      <c r="R141" s="84"/>
      <c r="T141" s="84"/>
    </row>
    <row r="142" spans="1:22" ht="20.100000000000001" customHeight="1" x14ac:dyDescent="0.25">
      <c r="B142" s="54" t="s">
        <v>12</v>
      </c>
      <c r="D142" s="22" t="str">
        <f>IF($B142=Menus!$O$2,"",IF(LEFT($B142,3)="N/A","N/A",TEXT(IF(RIGHT(LEFT($B142,2),1)=".",LEFT($B142,1),LEFT($B142,2)),"#")&amp;"."&amp;CHOOSE(IF($B142=Menus!$O$2,0,COUNTIF($B$142:$B142,$B142)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2" s="22"/>
      <c r="F142" s="30" t="s">
        <v>2</v>
      </c>
      <c r="G142" s="74"/>
      <c r="H142" s="9"/>
      <c r="I142" s="73"/>
      <c r="J142" s="9" t="s">
        <v>2</v>
      </c>
      <c r="L142" s="95" t="str">
        <f>IF(OR($F$4=Menus!$Q$4,$F$4=Menus!$Q$5),"Rows for 2nd Co-Developer Data.",IF($F$4=Menus!$Q$2,"Enter # of Developers in F4.","Rows N/A - only 1 Developer listed."))</f>
        <v>Enter # of Developers in F4.</v>
      </c>
      <c r="N142" s="101" t="str">
        <f>IF(OR($F142=Menus!$J$2,$F142=Menus!$J$3,$F142=Menus!$J$4,$F142=Menus!$J$5,$F142=Menus!$J$6,$F142=Menus!$J$7,$F142=Menus!$J$8,$F142=Menus!$J$9,$F142=Menus!$J$10,$F142=Menus!$J$11,$F142=Menus!$J$12,$F142=Menus!$J$13,$F142=Menus!$J$14)=FALSE,Pof1st_NotOK,IF(OR(AND($J142&lt;&gt;Menus!$I$2,$J142&lt;&gt;Menus!$I$3,$J142&lt;&gt;Menus!$I$4,$J142&lt;&gt;Menus!$I$5,$J142&lt;&gt;Menus!$I$6,$J142&lt;&gt;Menus!$I$7,$J142&lt;&gt;Menus!$I$8,$J142&lt;&gt;Menus!$I$9,$J142&lt;&gt;Menus!$I$10),AND(OR($F142=Menus!$H$10,$F142=Menus!$H$11,$F142=Menus!$H$12),AND($J142&lt;&gt;Menus!$I$2,$J142&lt;&gt;Menus!$I$10))),Oof2nd_NotOK,IF(OR($B142=Menus!$N$2,ISERROR(VLOOKUP($R142,$D$115:$J$134,7)))=TRUE,Select1PrincipalNo,IF($F142=Menus!$J$2,SelectaPrincipal,IF(VLOOKUP($R142,$D$115:$J$134,7)=Menus!$I$3,IF(OR($F142=Menus!$J$3,$F142=Menus!$J$4),OK,NOT_OK),IF(VLOOKUP($R142,$D$115:$J$134,7)=Menus!$I$4,IF(OR($F142=Menus!$J$5,$F142=Menus!$J$6,$F142=Menus!$J$7,$F142=Menus!$J$8),OK,NOT_OK),IF(OR(VLOOKUP($R142,$D$115:$J$134,7)=Menus!$I$5,VLOOKUP($R142,$D$115:$J$134,7)=Menus!$I$6),IF(OR($F142=Menus!$J$9,$F142=Menus!$J$10,$F142=Menus!$H$11),OK,NOT_OK),IF(VLOOKUP($R142,$D$115:$J$134,7)=Menus!$I$7,IF(OR($F142=Menus!$J$10,$F142=Menus!$J$11,$F142=Menus!$J$12),OK,NOT_OK),IF(VLOOKUP($R142,$D$115:$J$134,7)=Menus!$I$8,IF(OR($F142=Menus!$J$13,$F142=Menus!$J$14),OK,NOT_OK),IF(VLOOKUP($R142,$D$115:$J$134,7)=Menus!$I$9,IF($F142=Menus!$J$13,OK,NOT_OK),IF(VLOOKUP($R142,$D$115:$J$134,7)=Menus!$I$10,NOT_OK,"")))))))))&amp;IF($D142="","",IF(AND($J142&lt;&gt;Menus!$I$2,$J142&lt;&gt;Menus!$I$10),Last,IF(AND($F142&lt;&gt;Menus!$I$2,$J142=Menus!$I$10),Final,"")))))</f>
        <v>Please select a First Level Principal Entity #, as applicable.</v>
      </c>
      <c r="R142" s="117" t="str">
        <f>IF(ISERR(_xlfn.NUMBERVALUE(IF(RIGHT(LEFT($B142,2),1)=".",LEFT($B142,1),LEFT($B142,2)))),"",_xlfn.NUMBERVALUE(IF(RIGHT(LEFT($B142,2),1)=".",LEFT($B142,1),LEFT($B142,2))))</f>
        <v/>
      </c>
      <c r="S142" s="103"/>
      <c r="T142" s="117">
        <f t="shared" ref="T142:T173" si="6">IF(OR(N142=NOT_OK,N142=NOT_OK&amp;Last,N142=NOT_OK&amp;Final,N142=Pof1st_NotOK),1,IF(N142=Oof2nd_NotOK,2,IF(N142=OK&amp;Continue,3,IF(N142=OK&amp;Final,4,0))))</f>
        <v>0</v>
      </c>
    </row>
    <row r="143" spans="1:22" ht="20.100000000000001" customHeight="1" x14ac:dyDescent="0.25">
      <c r="B143" s="163" t="s">
        <v>12</v>
      </c>
      <c r="D143" s="22" t="str">
        <f>IF($B143=Menus!$O$2,"",IF(LEFT($B143,3)="N/A","N/A",TEXT(IF(RIGHT(LEFT($B143,2),1)=".",LEFT($B143,1),LEFT($B143,2)),"#")&amp;"."&amp;CHOOSE(IF($B143=Menus!$O$2,0,COUNTIF($B$142:$B143,$B143)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3" s="22"/>
      <c r="F143" s="30" t="s">
        <v>2</v>
      </c>
      <c r="G143" s="74"/>
      <c r="H143" s="9"/>
      <c r="I143" s="73"/>
      <c r="J143" s="9" t="s">
        <v>2</v>
      </c>
      <c r="L143" s="95" t="str">
        <f>IF(OR($F$4=Menus!$Q$4,$F$4=Menus!$Q$5),"Rows for 2nd Co-Developer Data.",IF($F$4=Menus!$Q$2,"Enter # of Developers in F4.","Rows N/A - only 1 Developer listed."))</f>
        <v>Enter # of Developers in F4.</v>
      </c>
      <c r="N143" s="101" t="str">
        <f>IF(OR($F143=Menus!$J$2,$F143=Menus!$J$3,$F143=Menus!$J$4,$F143=Menus!$J$5,$F143=Menus!$J$6,$F143=Menus!$J$7,$F143=Menus!$J$8,$F143=Menus!$J$9,$F143=Menus!$J$10,$F143=Menus!$J$11,$F143=Menus!$J$12,$F143=Menus!$J$13,$F143=Menus!$J$14)=FALSE,Pof1st_NotOK,IF(OR(AND($J143&lt;&gt;Menus!$I$2,$J143&lt;&gt;Menus!$I$3,$J143&lt;&gt;Menus!$I$4,$J143&lt;&gt;Menus!$I$5,$J143&lt;&gt;Menus!$I$6,$J143&lt;&gt;Menus!$I$7,$J143&lt;&gt;Menus!$I$8,$J143&lt;&gt;Menus!$I$9,$J143&lt;&gt;Menus!$I$10),AND(OR($F143=Menus!$H$10,$F143=Menus!$H$11,$F143=Menus!$H$12),AND($J143&lt;&gt;Menus!$I$2,$J143&lt;&gt;Menus!$I$10))),Oof2nd_NotOK,IF(OR($B143=Menus!$N$2,ISERROR(VLOOKUP($R143,$D$115:$J$134,7)))=TRUE,Select1PrincipalNo,IF($F143=Menus!$J$2,SelectaPrincipal,IF(VLOOKUP($R143,$D$115:$J$134,7)=Menus!$I$3,IF(OR($F143=Menus!$J$3,$F143=Menus!$J$4),OK,NOT_OK),IF(VLOOKUP($R143,$D$115:$J$134,7)=Menus!$I$4,IF(OR($F143=Menus!$J$5,$F143=Menus!$J$6,$F143=Menus!$J$7,$F143=Menus!$J$8),OK,NOT_OK),IF(OR(VLOOKUP($R143,$D$115:$J$134,7)=Menus!$I$5,VLOOKUP($R143,$D$115:$J$134,7)=Menus!$I$6),IF(OR($F143=Menus!$J$9,$F143=Menus!$J$10,$F143=Menus!$H$11),OK,NOT_OK),IF(VLOOKUP($R143,$D$115:$J$134,7)=Menus!$I$7,IF(OR($F143=Menus!$J$10,$F143=Menus!$J$11,$F143=Menus!$J$12),OK,NOT_OK),IF(VLOOKUP($R143,$D$115:$J$134,7)=Menus!$I$8,IF(OR($F143=Menus!$J$13,$F143=Menus!$J$14),OK,NOT_OK),IF(VLOOKUP($R143,$D$115:$J$134,7)=Menus!$I$9,IF($F143=Menus!$J$13,OK,NOT_OK),IF(VLOOKUP($R143,$D$115:$J$134,7)=Menus!$I$10,NOT_OK,"")))))))))&amp;IF($D143="","",IF(AND($J143&lt;&gt;Menus!$I$2,$J143&lt;&gt;Menus!$I$10),Last,IF(AND($F143&lt;&gt;Menus!$I$2,$J143=Menus!$I$10),Final,"")))))</f>
        <v>Please select a First Level Principal Entity #, as applicable.</v>
      </c>
      <c r="R143" s="117" t="str">
        <f t="shared" ref="R143:R201" si="7">IF(ISERR(_xlfn.NUMBERVALUE(IF(RIGHT(LEFT($B143,2),1)=".",LEFT($B143,1),LEFT($B143,2)))),"",_xlfn.NUMBERVALUE(IF(RIGHT(LEFT($B143,2),1)=".",LEFT($B143,1),LEFT($B143,2))))</f>
        <v/>
      </c>
      <c r="S143" s="103"/>
      <c r="T143" s="117">
        <f t="shared" si="6"/>
        <v>0</v>
      </c>
    </row>
    <row r="144" spans="1:22" ht="20.100000000000001" customHeight="1" x14ac:dyDescent="0.25">
      <c r="B144" s="163" t="s">
        <v>12</v>
      </c>
      <c r="D144" s="22" t="str">
        <f>IF($B144=Menus!$O$2,"",IF(LEFT($B144,3)="N/A","N/A",TEXT(IF(RIGHT(LEFT($B144,2),1)=".",LEFT($B144,1),LEFT($B144,2)),"#")&amp;"."&amp;CHOOSE(IF($B144=Menus!$O$2,0,COUNTIF($B$142:$B144,$B144)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4" s="22"/>
      <c r="F144" s="30" t="s">
        <v>2</v>
      </c>
      <c r="G144" s="74"/>
      <c r="H144" s="9"/>
      <c r="I144" s="73"/>
      <c r="J144" s="9" t="s">
        <v>2</v>
      </c>
      <c r="L144" s="95" t="str">
        <f>IF(OR($F$4=Menus!$Q$4,$F$4=Menus!$Q$5),"Rows for 2nd Co-Developer Data.",IF($F$4=Menus!$Q$2,"Enter # of Developers in F4.","Rows N/A - only 1 Developer listed."))</f>
        <v>Enter # of Developers in F4.</v>
      </c>
      <c r="N144" s="101" t="str">
        <f>IF(OR($F144=Menus!$J$2,$F144=Menus!$J$3,$F144=Menus!$J$4,$F144=Menus!$J$5,$F144=Menus!$J$6,$F144=Menus!$J$7,$F144=Menus!$J$8,$F144=Menus!$J$9,$F144=Menus!$J$10,$F144=Menus!$J$11,$F144=Menus!$J$12,$F144=Menus!$J$13,$F144=Menus!$J$14)=FALSE,Pof1st_NotOK,IF(OR(AND($J144&lt;&gt;Menus!$I$2,$J144&lt;&gt;Menus!$I$3,$J144&lt;&gt;Menus!$I$4,$J144&lt;&gt;Menus!$I$5,$J144&lt;&gt;Menus!$I$6,$J144&lt;&gt;Menus!$I$7,$J144&lt;&gt;Menus!$I$8,$J144&lt;&gt;Menus!$I$9,$J144&lt;&gt;Menus!$I$10),AND(OR($F144=Menus!$H$10,$F144=Menus!$H$11,$F144=Menus!$H$12),AND($J144&lt;&gt;Menus!$I$2,$J144&lt;&gt;Menus!$I$10))),Oof2nd_NotOK,IF(OR($B144=Menus!$N$2,ISERROR(VLOOKUP($R144,$D$115:$J$134,7)))=TRUE,Select1PrincipalNo,IF($F144=Menus!$J$2,SelectaPrincipal,IF(VLOOKUP($R144,$D$115:$J$134,7)=Menus!$I$3,IF(OR($F144=Menus!$J$3,$F144=Menus!$J$4),OK,NOT_OK),IF(VLOOKUP($R144,$D$115:$J$134,7)=Menus!$I$4,IF(OR($F144=Menus!$J$5,$F144=Menus!$J$6,$F144=Menus!$J$7,$F144=Menus!$J$8),OK,NOT_OK),IF(OR(VLOOKUP($R144,$D$115:$J$134,7)=Menus!$I$5,VLOOKUP($R144,$D$115:$J$134,7)=Menus!$I$6),IF(OR($F144=Menus!$J$9,$F144=Menus!$J$10,$F144=Menus!$H$11),OK,NOT_OK),IF(VLOOKUP($R144,$D$115:$J$134,7)=Menus!$I$7,IF(OR($F144=Menus!$J$10,$F144=Menus!$J$11,$F144=Menus!$J$12),OK,NOT_OK),IF(VLOOKUP($R144,$D$115:$J$134,7)=Menus!$I$8,IF(OR($F144=Menus!$J$13,$F144=Menus!$J$14),OK,NOT_OK),IF(VLOOKUP($R144,$D$115:$J$134,7)=Menus!$I$9,IF($F144=Menus!$J$13,OK,NOT_OK),IF(VLOOKUP($R144,$D$115:$J$134,7)=Menus!$I$10,NOT_OK,"")))))))))&amp;IF($D144="","",IF(AND($J144&lt;&gt;Menus!$I$2,$J144&lt;&gt;Menus!$I$10),Last,IF(AND($F144&lt;&gt;Menus!$I$2,$J144=Menus!$I$10),Final,"")))))</f>
        <v>Please select a First Level Principal Entity #, as applicable.</v>
      </c>
      <c r="R144" s="117" t="str">
        <f t="shared" si="7"/>
        <v/>
      </c>
      <c r="S144" s="103"/>
      <c r="T144" s="117">
        <f t="shared" si="6"/>
        <v>0</v>
      </c>
    </row>
    <row r="145" spans="2:20" ht="20.100000000000001" customHeight="1" x14ac:dyDescent="0.25">
      <c r="B145" s="163" t="s">
        <v>12</v>
      </c>
      <c r="D145" s="22" t="str">
        <f>IF($B145=Menus!$O$2,"",IF(LEFT($B145,3)="N/A","N/A",TEXT(IF(RIGHT(LEFT($B145,2),1)=".",LEFT($B145,1),LEFT($B145,2)),"#")&amp;"."&amp;CHOOSE(IF($B145=Menus!$O$2,0,COUNTIF($B$142:$B145,$B145)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5" s="22"/>
      <c r="F145" s="30" t="s">
        <v>2</v>
      </c>
      <c r="G145" s="74"/>
      <c r="H145" s="9"/>
      <c r="I145" s="73"/>
      <c r="J145" s="9" t="s">
        <v>2</v>
      </c>
      <c r="L145" s="95" t="str">
        <f>IF(OR($F$4=Menus!$Q$4,$F$4=Menus!$Q$5),"Rows for 2nd Co-Developer Data.",IF($F$4=Menus!$Q$2,"Enter # of Developers in F4.","Rows N/A - only 1 Developer listed."))</f>
        <v>Enter # of Developers in F4.</v>
      </c>
      <c r="N145" s="101" t="str">
        <f>IF(OR($F145=Menus!$J$2,$F145=Menus!$J$3,$F145=Menus!$J$4,$F145=Menus!$J$5,$F145=Menus!$J$6,$F145=Menus!$J$7,$F145=Menus!$J$8,$F145=Menus!$J$9,$F145=Menus!$J$10,$F145=Menus!$J$11,$F145=Menus!$J$12,$F145=Menus!$J$13,$F145=Menus!$J$14)=FALSE,Pof1st_NotOK,IF(OR(AND($J145&lt;&gt;Menus!$I$2,$J145&lt;&gt;Menus!$I$3,$J145&lt;&gt;Menus!$I$4,$J145&lt;&gt;Menus!$I$5,$J145&lt;&gt;Menus!$I$6,$J145&lt;&gt;Menus!$I$7,$J145&lt;&gt;Menus!$I$8,$J145&lt;&gt;Menus!$I$9,$J145&lt;&gt;Menus!$I$10),AND(OR($F145=Menus!$H$10,$F145=Menus!$H$11,$F145=Menus!$H$12),AND($J145&lt;&gt;Menus!$I$2,$J145&lt;&gt;Menus!$I$10))),Oof2nd_NotOK,IF(OR($B145=Menus!$N$2,ISERROR(VLOOKUP($R145,$D$115:$J$134,7)))=TRUE,Select1PrincipalNo,IF($F145=Menus!$J$2,SelectaPrincipal,IF(VLOOKUP($R145,$D$115:$J$134,7)=Menus!$I$3,IF(OR($F145=Menus!$J$3,$F145=Menus!$J$4),OK,NOT_OK),IF(VLOOKUP($R145,$D$115:$J$134,7)=Menus!$I$4,IF(OR($F145=Menus!$J$5,$F145=Menus!$J$6,$F145=Menus!$J$7,$F145=Menus!$J$8),OK,NOT_OK),IF(OR(VLOOKUP($R145,$D$115:$J$134,7)=Menus!$I$5,VLOOKUP($R145,$D$115:$J$134,7)=Menus!$I$6),IF(OR($F145=Menus!$J$9,$F145=Menus!$J$10,$F145=Menus!$H$11),OK,NOT_OK),IF(VLOOKUP($R145,$D$115:$J$134,7)=Menus!$I$7,IF(OR($F145=Menus!$J$10,$F145=Menus!$J$11,$F145=Menus!$J$12),OK,NOT_OK),IF(VLOOKUP($R145,$D$115:$J$134,7)=Menus!$I$8,IF(OR($F145=Menus!$J$13,$F145=Menus!$J$14),OK,NOT_OK),IF(VLOOKUP($R145,$D$115:$J$134,7)=Menus!$I$9,IF($F145=Menus!$J$13,OK,NOT_OK),IF(VLOOKUP($R145,$D$115:$J$134,7)=Menus!$I$10,NOT_OK,"")))))))))&amp;IF($D145="","",IF(AND($J145&lt;&gt;Menus!$I$2,$J145&lt;&gt;Menus!$I$10),Last,IF(AND($F145&lt;&gt;Menus!$I$2,$J145=Menus!$I$10),Final,"")))))</f>
        <v>Please select a First Level Principal Entity #, as applicable.</v>
      </c>
      <c r="R145" s="117" t="str">
        <f t="shared" si="7"/>
        <v/>
      </c>
      <c r="S145" s="103"/>
      <c r="T145" s="117">
        <f t="shared" si="6"/>
        <v>0</v>
      </c>
    </row>
    <row r="146" spans="2:20" ht="20.100000000000001" customHeight="1" x14ac:dyDescent="0.25">
      <c r="B146" s="163" t="s">
        <v>12</v>
      </c>
      <c r="D146" s="22" t="str">
        <f>IF($B146=Menus!$O$2,"",IF(LEFT($B146,3)="N/A","N/A",TEXT(IF(RIGHT(LEFT($B146,2),1)=".",LEFT($B146,1),LEFT($B146,2)),"#")&amp;"."&amp;CHOOSE(IF($B146=Menus!$O$2,0,COUNTIF($B$142:$B146,$B146)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6" s="22"/>
      <c r="F146" s="30" t="s">
        <v>2</v>
      </c>
      <c r="G146" s="74"/>
      <c r="H146" s="9"/>
      <c r="I146" s="73"/>
      <c r="J146" s="9" t="s">
        <v>2</v>
      </c>
      <c r="L146" s="95" t="str">
        <f>IF(OR($F$4=Menus!$Q$4,$F$4=Menus!$Q$5),"Rows for 2nd Co-Developer Data.",IF($F$4=Menus!$Q$2,"Enter # of Developers in F4.","Rows N/A - only 1 Developer listed."))</f>
        <v>Enter # of Developers in F4.</v>
      </c>
      <c r="N146" s="101" t="str">
        <f>IF(OR($F146=Menus!$J$2,$F146=Menus!$J$3,$F146=Menus!$J$4,$F146=Menus!$J$5,$F146=Menus!$J$6,$F146=Menus!$J$7,$F146=Menus!$J$8,$F146=Menus!$J$9,$F146=Menus!$J$10,$F146=Menus!$J$11,$F146=Menus!$J$12,$F146=Menus!$J$13,$F146=Menus!$J$14)=FALSE,Pof1st_NotOK,IF(OR(AND($J146&lt;&gt;Menus!$I$2,$J146&lt;&gt;Menus!$I$3,$J146&lt;&gt;Menus!$I$4,$J146&lt;&gt;Menus!$I$5,$J146&lt;&gt;Menus!$I$6,$J146&lt;&gt;Menus!$I$7,$J146&lt;&gt;Menus!$I$8,$J146&lt;&gt;Menus!$I$9,$J146&lt;&gt;Menus!$I$10),AND(OR($F146=Menus!$H$10,$F146=Menus!$H$11,$F146=Menus!$H$12),AND($J146&lt;&gt;Menus!$I$2,$J146&lt;&gt;Menus!$I$10))),Oof2nd_NotOK,IF(OR($B146=Menus!$N$2,ISERROR(VLOOKUP($R146,$D$115:$J$134,7)))=TRUE,Select1PrincipalNo,IF($F146=Menus!$J$2,SelectaPrincipal,IF(VLOOKUP($R146,$D$115:$J$134,7)=Menus!$I$3,IF(OR($F146=Menus!$J$3,$F146=Menus!$J$4),OK,NOT_OK),IF(VLOOKUP($R146,$D$115:$J$134,7)=Menus!$I$4,IF(OR($F146=Menus!$J$5,$F146=Menus!$J$6,$F146=Menus!$J$7,$F146=Menus!$J$8),OK,NOT_OK),IF(OR(VLOOKUP($R146,$D$115:$J$134,7)=Menus!$I$5,VLOOKUP($R146,$D$115:$J$134,7)=Menus!$I$6),IF(OR($F146=Menus!$J$9,$F146=Menus!$J$10,$F146=Menus!$H$11),OK,NOT_OK),IF(VLOOKUP($R146,$D$115:$J$134,7)=Menus!$I$7,IF(OR($F146=Menus!$J$10,$F146=Menus!$J$11,$F146=Menus!$J$12),OK,NOT_OK),IF(VLOOKUP($R146,$D$115:$J$134,7)=Menus!$I$8,IF(OR($F146=Menus!$J$13,$F146=Menus!$J$14),OK,NOT_OK),IF(VLOOKUP($R146,$D$115:$J$134,7)=Menus!$I$9,IF($F146=Menus!$J$13,OK,NOT_OK),IF(VLOOKUP($R146,$D$115:$J$134,7)=Menus!$I$10,NOT_OK,"")))))))))&amp;IF($D146="","",IF(AND($J146&lt;&gt;Menus!$I$2,$J146&lt;&gt;Menus!$I$10),Last,IF(AND($F146&lt;&gt;Menus!$I$2,$J146=Menus!$I$10),Final,"")))))</f>
        <v>Please select a First Level Principal Entity #, as applicable.</v>
      </c>
      <c r="R146" s="117" t="str">
        <f t="shared" si="7"/>
        <v/>
      </c>
      <c r="S146" s="103"/>
      <c r="T146" s="117">
        <f t="shared" si="6"/>
        <v>0</v>
      </c>
    </row>
    <row r="147" spans="2:20" ht="20.100000000000001" customHeight="1" x14ac:dyDescent="0.25">
      <c r="B147" s="54" t="s">
        <v>12</v>
      </c>
      <c r="D147" s="22" t="str">
        <f>IF($B147=Menus!$O$2,"",IF(LEFT($B147,3)="N/A","N/A",TEXT(IF(RIGHT(LEFT($B147,2),1)=".",LEFT($B147,1),LEFT($B147,2)),"#")&amp;"."&amp;CHOOSE(IF($B147=Menus!$O$2,0,COUNTIF($B$142:$B147,$B147)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7" s="22"/>
      <c r="F147" s="30" t="s">
        <v>2</v>
      </c>
      <c r="G147" s="74"/>
      <c r="H147" s="9"/>
      <c r="I147" s="73"/>
      <c r="J147" s="9" t="s">
        <v>2</v>
      </c>
      <c r="L147" s="95" t="str">
        <f>IF(OR($F$4=Menus!$Q$4,$F$4=Menus!$Q$5),"Rows for 2nd Co-Developer Data.",IF($F$4=Menus!$Q$2,"Enter # of Developers in F4.","Rows N/A - only 1 Developer listed."))</f>
        <v>Enter # of Developers in F4.</v>
      </c>
      <c r="N147" s="101" t="str">
        <f>IF(OR($F147=Menus!$J$2,$F147=Menus!$J$3,$F147=Menus!$J$4,$F147=Menus!$J$5,$F147=Menus!$J$6,$F147=Menus!$J$7,$F147=Menus!$J$8,$F147=Menus!$J$9,$F147=Menus!$J$10,$F147=Menus!$J$11,$F147=Menus!$J$12,$F147=Menus!$J$13,$F147=Menus!$J$14)=FALSE,Pof1st_NotOK,IF(OR(AND($J147&lt;&gt;Menus!$I$2,$J147&lt;&gt;Menus!$I$3,$J147&lt;&gt;Menus!$I$4,$J147&lt;&gt;Menus!$I$5,$J147&lt;&gt;Menus!$I$6,$J147&lt;&gt;Menus!$I$7,$J147&lt;&gt;Menus!$I$8,$J147&lt;&gt;Menus!$I$9,$J147&lt;&gt;Menus!$I$10),AND(OR($F147=Menus!$H$10,$F147=Menus!$H$11,$F147=Menus!$H$12),AND($J147&lt;&gt;Menus!$I$2,$J147&lt;&gt;Menus!$I$10))),Oof2nd_NotOK,IF(OR($B147=Menus!$N$2,ISERROR(VLOOKUP($R147,$D$115:$J$134,7)))=TRUE,Select1PrincipalNo,IF($F147=Menus!$J$2,SelectaPrincipal,IF(VLOOKUP($R147,$D$115:$J$134,7)=Menus!$I$3,IF(OR($F147=Menus!$J$3,$F147=Menus!$J$4),OK,NOT_OK),IF(VLOOKUP($R147,$D$115:$J$134,7)=Menus!$I$4,IF(OR($F147=Menus!$J$5,$F147=Menus!$J$6,$F147=Menus!$J$7,$F147=Menus!$J$8),OK,NOT_OK),IF(OR(VLOOKUP($R147,$D$115:$J$134,7)=Menus!$I$5,VLOOKUP($R147,$D$115:$J$134,7)=Menus!$I$6),IF(OR($F147=Menus!$J$9,$F147=Menus!$J$10,$F147=Menus!$H$11),OK,NOT_OK),IF(VLOOKUP($R147,$D$115:$J$134,7)=Menus!$I$7,IF(OR($F147=Menus!$J$10,$F147=Menus!$J$11,$F147=Menus!$J$12),OK,NOT_OK),IF(VLOOKUP($R147,$D$115:$J$134,7)=Menus!$I$8,IF(OR($F147=Menus!$J$13,$F147=Menus!$J$14),OK,NOT_OK),IF(VLOOKUP($R147,$D$115:$J$134,7)=Menus!$I$9,IF($F147=Menus!$J$13,OK,NOT_OK),IF(VLOOKUP($R147,$D$115:$J$134,7)=Menus!$I$10,NOT_OK,"")))))))))&amp;IF($D147="","",IF(AND($J147&lt;&gt;Menus!$I$2,$J147&lt;&gt;Menus!$I$10),Last,IF(AND($F147&lt;&gt;Menus!$I$2,$J147=Menus!$I$10),Final,"")))))</f>
        <v>Please select a First Level Principal Entity #, as applicable.</v>
      </c>
      <c r="R147" s="117" t="str">
        <f t="shared" si="7"/>
        <v/>
      </c>
      <c r="S147" s="103"/>
      <c r="T147" s="117">
        <f t="shared" si="6"/>
        <v>0</v>
      </c>
    </row>
    <row r="148" spans="2:20" ht="20.100000000000001" customHeight="1" x14ac:dyDescent="0.25">
      <c r="B148" s="54" t="s">
        <v>12</v>
      </c>
      <c r="D148" s="22" t="str">
        <f>IF($B148=Menus!$O$2,"",IF(LEFT($B148,3)="N/A","N/A",TEXT(IF(RIGHT(LEFT($B148,2),1)=".",LEFT($B148,1),LEFT($B148,2)),"#")&amp;"."&amp;CHOOSE(IF($B148=Menus!$O$2,0,COUNTIF($B$142:$B148,$B148)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8" s="22"/>
      <c r="F148" s="30" t="s">
        <v>2</v>
      </c>
      <c r="G148" s="74"/>
      <c r="H148" s="9"/>
      <c r="I148" s="73"/>
      <c r="J148" s="9" t="s">
        <v>2</v>
      </c>
      <c r="L148" s="95" t="str">
        <f>IF(OR($F$4=Menus!$Q$4,$F$4=Menus!$Q$5),"Rows for 2nd Co-Developer Data.",IF($F$4=Menus!$Q$2,"Enter # of Developers in F4.","Rows N/A - only 1 Developer listed."))</f>
        <v>Enter # of Developers in F4.</v>
      </c>
      <c r="N148" s="101" t="str">
        <f>IF(OR($F148=Menus!$J$2,$F148=Menus!$J$3,$F148=Menus!$J$4,$F148=Menus!$J$5,$F148=Menus!$J$6,$F148=Menus!$J$7,$F148=Menus!$J$8,$F148=Menus!$J$9,$F148=Menus!$J$10,$F148=Menus!$J$11,$F148=Menus!$J$12,$F148=Menus!$J$13,$F148=Menus!$J$14)=FALSE,Pof1st_NotOK,IF(OR(AND($J148&lt;&gt;Menus!$I$2,$J148&lt;&gt;Menus!$I$3,$J148&lt;&gt;Menus!$I$4,$J148&lt;&gt;Menus!$I$5,$J148&lt;&gt;Menus!$I$6,$J148&lt;&gt;Menus!$I$7,$J148&lt;&gt;Menus!$I$8,$J148&lt;&gt;Menus!$I$9,$J148&lt;&gt;Menus!$I$10),AND(OR($F148=Menus!$H$10,$F148=Menus!$H$11,$F148=Menus!$H$12),AND($J148&lt;&gt;Menus!$I$2,$J148&lt;&gt;Menus!$I$10))),Oof2nd_NotOK,IF(OR($B148=Menus!$N$2,ISERROR(VLOOKUP($R148,$D$115:$J$134,7)))=TRUE,Select1PrincipalNo,IF($F148=Menus!$J$2,SelectaPrincipal,IF(VLOOKUP($R148,$D$115:$J$134,7)=Menus!$I$3,IF(OR($F148=Menus!$J$3,$F148=Menus!$J$4),OK,NOT_OK),IF(VLOOKUP($R148,$D$115:$J$134,7)=Menus!$I$4,IF(OR($F148=Menus!$J$5,$F148=Menus!$J$6,$F148=Menus!$J$7,$F148=Menus!$J$8),OK,NOT_OK),IF(OR(VLOOKUP($R148,$D$115:$J$134,7)=Menus!$I$5,VLOOKUP($R148,$D$115:$J$134,7)=Menus!$I$6),IF(OR($F148=Menus!$J$9,$F148=Menus!$J$10,$F148=Menus!$H$11),OK,NOT_OK),IF(VLOOKUP($R148,$D$115:$J$134,7)=Menus!$I$7,IF(OR($F148=Menus!$J$10,$F148=Menus!$J$11,$F148=Menus!$J$12),OK,NOT_OK),IF(VLOOKUP($R148,$D$115:$J$134,7)=Menus!$I$8,IF(OR($F148=Menus!$J$13,$F148=Menus!$J$14),OK,NOT_OK),IF(VLOOKUP($R148,$D$115:$J$134,7)=Menus!$I$9,IF($F148=Menus!$J$13,OK,NOT_OK),IF(VLOOKUP($R148,$D$115:$J$134,7)=Menus!$I$10,NOT_OK,"")))))))))&amp;IF($D148="","",IF(AND($J148&lt;&gt;Menus!$I$2,$J148&lt;&gt;Menus!$I$10),Last,IF(AND($F148&lt;&gt;Menus!$I$2,$J148=Menus!$I$10),Final,"")))))</f>
        <v>Please select a First Level Principal Entity #, as applicable.</v>
      </c>
      <c r="R148" s="117" t="str">
        <f t="shared" si="7"/>
        <v/>
      </c>
      <c r="S148" s="103"/>
      <c r="T148" s="117">
        <f t="shared" si="6"/>
        <v>0</v>
      </c>
    </row>
    <row r="149" spans="2:20" ht="20.100000000000001" customHeight="1" x14ac:dyDescent="0.25">
      <c r="B149" s="54" t="s">
        <v>12</v>
      </c>
      <c r="D149" s="22" t="str">
        <f>IF($B149=Menus!$O$2,"",IF(LEFT($B149,3)="N/A","N/A",TEXT(IF(RIGHT(LEFT($B149,2),1)=".",LEFT($B149,1),LEFT($B149,2)),"#")&amp;"."&amp;CHOOSE(IF($B149=Menus!$O$2,0,COUNTIF($B$142:$B149,$B149)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49" s="22"/>
      <c r="F149" s="30" t="s">
        <v>2</v>
      </c>
      <c r="G149" s="74"/>
      <c r="H149" s="9"/>
      <c r="I149" s="73"/>
      <c r="J149" s="9" t="s">
        <v>2</v>
      </c>
      <c r="L149" s="95" t="str">
        <f>IF(OR($F$4=Menus!$Q$4,$F$4=Menus!$Q$5),"Rows for 2nd Co-Developer Data.",IF($F$4=Menus!$Q$2,"Enter # of Developers in F4.","Rows N/A - only 1 Developer listed."))</f>
        <v>Enter # of Developers in F4.</v>
      </c>
      <c r="N149" s="101" t="str">
        <f>IF(OR($F149=Menus!$J$2,$F149=Menus!$J$3,$F149=Menus!$J$4,$F149=Menus!$J$5,$F149=Menus!$J$6,$F149=Menus!$J$7,$F149=Menus!$J$8,$F149=Menus!$J$9,$F149=Menus!$J$10,$F149=Menus!$J$11,$F149=Menus!$J$12,$F149=Menus!$J$13,$F149=Menus!$J$14)=FALSE,Pof1st_NotOK,IF(OR(AND($J149&lt;&gt;Menus!$I$2,$J149&lt;&gt;Menus!$I$3,$J149&lt;&gt;Menus!$I$4,$J149&lt;&gt;Menus!$I$5,$J149&lt;&gt;Menus!$I$6,$J149&lt;&gt;Menus!$I$7,$J149&lt;&gt;Menus!$I$8,$J149&lt;&gt;Menus!$I$9,$J149&lt;&gt;Menus!$I$10),AND(OR($F149=Menus!$H$10,$F149=Menus!$H$11,$F149=Menus!$H$12),AND($J149&lt;&gt;Menus!$I$2,$J149&lt;&gt;Menus!$I$10))),Oof2nd_NotOK,IF(OR($B149=Menus!$N$2,ISERROR(VLOOKUP($R149,$D$115:$J$134,7)))=TRUE,Select1PrincipalNo,IF($F149=Menus!$J$2,SelectaPrincipal,IF(VLOOKUP($R149,$D$115:$J$134,7)=Menus!$I$3,IF(OR($F149=Menus!$J$3,$F149=Menus!$J$4),OK,NOT_OK),IF(VLOOKUP($R149,$D$115:$J$134,7)=Menus!$I$4,IF(OR($F149=Menus!$J$5,$F149=Menus!$J$6,$F149=Menus!$J$7,$F149=Menus!$J$8),OK,NOT_OK),IF(OR(VLOOKUP($R149,$D$115:$J$134,7)=Menus!$I$5,VLOOKUP($R149,$D$115:$J$134,7)=Menus!$I$6),IF(OR($F149=Menus!$J$9,$F149=Menus!$J$10,$F149=Menus!$H$11),OK,NOT_OK),IF(VLOOKUP($R149,$D$115:$J$134,7)=Menus!$I$7,IF(OR($F149=Menus!$J$10,$F149=Menus!$J$11,$F149=Menus!$J$12),OK,NOT_OK),IF(VLOOKUP($R149,$D$115:$J$134,7)=Menus!$I$8,IF(OR($F149=Menus!$J$13,$F149=Menus!$J$14),OK,NOT_OK),IF(VLOOKUP($R149,$D$115:$J$134,7)=Menus!$I$9,IF($F149=Menus!$J$13,OK,NOT_OK),IF(VLOOKUP($R149,$D$115:$J$134,7)=Menus!$I$10,NOT_OK,"")))))))))&amp;IF($D149="","",IF(AND($J149&lt;&gt;Menus!$I$2,$J149&lt;&gt;Menus!$I$10),Last,IF(AND($F149&lt;&gt;Menus!$I$2,$J149=Menus!$I$10),Final,"")))))</f>
        <v>Please select a First Level Principal Entity #, as applicable.</v>
      </c>
      <c r="R149" s="117" t="str">
        <f t="shared" si="7"/>
        <v/>
      </c>
      <c r="S149" s="103"/>
      <c r="T149" s="117">
        <f t="shared" si="6"/>
        <v>0</v>
      </c>
    </row>
    <row r="150" spans="2:20" ht="20.100000000000001" customHeight="1" x14ac:dyDescent="0.25">
      <c r="B150" s="41" t="s">
        <v>12</v>
      </c>
      <c r="D150" s="22" t="str">
        <f>IF($B150=Menus!$O$2,"",IF(LEFT($B150,3)="N/A","N/A",TEXT(IF(RIGHT(LEFT($B150,2),1)=".",LEFT($B150,1),LEFT($B150,2)),"#")&amp;"."&amp;CHOOSE(IF($B150=Menus!$O$2,0,COUNTIF($B$142:$B150,$B150)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0" s="22"/>
      <c r="F150" s="30" t="s">
        <v>2</v>
      </c>
      <c r="G150" s="74"/>
      <c r="H150" s="9"/>
      <c r="I150" s="73"/>
      <c r="J150" s="9" t="s">
        <v>2</v>
      </c>
      <c r="L150" s="95" t="str">
        <f>IF(OR($F$4=Menus!$Q$4,$F$4=Menus!$Q$5),"Rows for 2nd Co-Developer Data.",IF($F$4=Menus!$Q$2,"Enter # of Developers in F4.","Rows N/A - only 1 Developer listed."))</f>
        <v>Enter # of Developers in F4.</v>
      </c>
      <c r="N150" s="101" t="str">
        <f>IF(OR($F150=Menus!$J$2,$F150=Menus!$J$3,$F150=Menus!$J$4,$F150=Menus!$J$5,$F150=Menus!$J$6,$F150=Menus!$J$7,$F150=Menus!$J$8,$F150=Menus!$J$9,$F150=Menus!$J$10,$F150=Menus!$J$11,$F150=Menus!$J$12,$F150=Menus!$J$13,$F150=Menus!$J$14)=FALSE,Pof1st_NotOK,IF(OR(AND($J150&lt;&gt;Menus!$I$2,$J150&lt;&gt;Menus!$I$3,$J150&lt;&gt;Menus!$I$4,$J150&lt;&gt;Menus!$I$5,$J150&lt;&gt;Menus!$I$6,$J150&lt;&gt;Menus!$I$7,$J150&lt;&gt;Menus!$I$8,$J150&lt;&gt;Menus!$I$9,$J150&lt;&gt;Menus!$I$10),AND(OR($F150=Menus!$H$10,$F150=Menus!$H$11,$F150=Menus!$H$12),AND($J150&lt;&gt;Menus!$I$2,$J150&lt;&gt;Menus!$I$10))),Oof2nd_NotOK,IF(OR($B150=Menus!$N$2,ISERROR(VLOOKUP($R150,$D$115:$J$134,7)))=TRUE,Select1PrincipalNo,IF($F150=Menus!$J$2,SelectaPrincipal,IF(VLOOKUP($R150,$D$115:$J$134,7)=Menus!$I$3,IF(OR($F150=Menus!$J$3,$F150=Menus!$J$4),OK,NOT_OK),IF(VLOOKUP($R150,$D$115:$J$134,7)=Menus!$I$4,IF(OR($F150=Menus!$J$5,$F150=Menus!$J$6,$F150=Menus!$J$7,$F150=Menus!$J$8),OK,NOT_OK),IF(OR(VLOOKUP($R150,$D$115:$J$134,7)=Menus!$I$5,VLOOKUP($R150,$D$115:$J$134,7)=Menus!$I$6),IF(OR($F150=Menus!$J$9,$F150=Menus!$J$10,$F150=Menus!$H$11),OK,NOT_OK),IF(VLOOKUP($R150,$D$115:$J$134,7)=Menus!$I$7,IF(OR($F150=Menus!$J$10,$F150=Menus!$J$11,$F150=Menus!$J$12),OK,NOT_OK),IF(VLOOKUP($R150,$D$115:$J$134,7)=Menus!$I$8,IF(OR($F150=Menus!$J$13,$F150=Menus!$J$14),OK,NOT_OK),IF(VLOOKUP($R150,$D$115:$J$134,7)=Menus!$I$9,IF($F150=Menus!$J$13,OK,NOT_OK),IF(VLOOKUP($R150,$D$115:$J$134,7)=Menus!$I$10,NOT_OK,"")))))))))&amp;IF($D150="","",IF(AND($J150&lt;&gt;Menus!$I$2,$J150&lt;&gt;Menus!$I$10),Last,IF(AND($F150&lt;&gt;Menus!$I$2,$J150=Menus!$I$10),Final,"")))))</f>
        <v>Please select a First Level Principal Entity #, as applicable.</v>
      </c>
      <c r="R150" s="117" t="str">
        <f t="shared" si="7"/>
        <v/>
      </c>
      <c r="S150" s="103"/>
      <c r="T150" s="117">
        <f t="shared" si="6"/>
        <v>0</v>
      </c>
    </row>
    <row r="151" spans="2:20" ht="20.100000000000001" customHeight="1" x14ac:dyDescent="0.25">
      <c r="B151" s="41" t="s">
        <v>12</v>
      </c>
      <c r="D151" s="22" t="str">
        <f>IF($B151=Menus!$O$2,"",IF(LEFT($B151,3)="N/A","N/A",TEXT(IF(RIGHT(LEFT($B151,2),1)=".",LEFT($B151,1),LEFT($B151,2)),"#")&amp;"."&amp;CHOOSE(IF($B151=Menus!$O$2,0,COUNTIF($B$142:$B151,$B151)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1" s="22"/>
      <c r="F151" s="30" t="s">
        <v>2</v>
      </c>
      <c r="G151" s="74"/>
      <c r="H151" s="9"/>
      <c r="I151" s="73"/>
      <c r="J151" s="9" t="s">
        <v>2</v>
      </c>
      <c r="L151" s="95" t="str">
        <f>IF(OR($F$4=Menus!$Q$4,$F$4=Menus!$Q$5),"Rows for 2nd Co-Developer Data.",IF($F$4=Menus!$Q$2,"Enter # of Developers in F4.","Rows N/A - only 1 Developer listed."))</f>
        <v>Enter # of Developers in F4.</v>
      </c>
      <c r="N151" s="101" t="str">
        <f>IF(OR($F151=Menus!$J$2,$F151=Menus!$J$3,$F151=Menus!$J$4,$F151=Menus!$J$5,$F151=Menus!$J$6,$F151=Menus!$J$7,$F151=Menus!$J$8,$F151=Menus!$J$9,$F151=Menus!$J$10,$F151=Menus!$J$11,$F151=Menus!$J$12,$F151=Menus!$J$13,$F151=Menus!$J$14)=FALSE,Pof1st_NotOK,IF(OR(AND($J151&lt;&gt;Menus!$I$2,$J151&lt;&gt;Menus!$I$3,$J151&lt;&gt;Menus!$I$4,$J151&lt;&gt;Menus!$I$5,$J151&lt;&gt;Menus!$I$6,$J151&lt;&gt;Menus!$I$7,$J151&lt;&gt;Menus!$I$8,$J151&lt;&gt;Menus!$I$9,$J151&lt;&gt;Menus!$I$10),AND(OR($F151=Menus!$H$10,$F151=Menus!$H$11,$F151=Menus!$H$12),AND($J151&lt;&gt;Menus!$I$2,$J151&lt;&gt;Menus!$I$10))),Oof2nd_NotOK,IF(OR($B151=Menus!$N$2,ISERROR(VLOOKUP($R151,$D$115:$J$134,7)))=TRUE,Select1PrincipalNo,IF($F151=Menus!$J$2,SelectaPrincipal,IF(VLOOKUP($R151,$D$115:$J$134,7)=Menus!$I$3,IF(OR($F151=Menus!$J$3,$F151=Menus!$J$4),OK,NOT_OK),IF(VLOOKUP($R151,$D$115:$J$134,7)=Menus!$I$4,IF(OR($F151=Menus!$J$5,$F151=Menus!$J$6,$F151=Menus!$J$7,$F151=Menus!$J$8),OK,NOT_OK),IF(OR(VLOOKUP($R151,$D$115:$J$134,7)=Menus!$I$5,VLOOKUP($R151,$D$115:$J$134,7)=Menus!$I$6),IF(OR($F151=Menus!$J$9,$F151=Menus!$J$10,$F151=Menus!$H$11),OK,NOT_OK),IF(VLOOKUP($R151,$D$115:$J$134,7)=Menus!$I$7,IF(OR($F151=Menus!$J$10,$F151=Menus!$J$11,$F151=Menus!$J$12),OK,NOT_OK),IF(VLOOKUP($R151,$D$115:$J$134,7)=Menus!$I$8,IF(OR($F151=Menus!$J$13,$F151=Menus!$J$14),OK,NOT_OK),IF(VLOOKUP($R151,$D$115:$J$134,7)=Menus!$I$9,IF($F151=Menus!$J$13,OK,NOT_OK),IF(VLOOKUP($R151,$D$115:$J$134,7)=Menus!$I$10,NOT_OK,"")))))))))&amp;IF($D151="","",IF(AND($J151&lt;&gt;Menus!$I$2,$J151&lt;&gt;Menus!$I$10),Last,IF(AND($F151&lt;&gt;Menus!$I$2,$J151=Menus!$I$10),Final,"")))))</f>
        <v>Please select a First Level Principal Entity #, as applicable.</v>
      </c>
      <c r="R151" s="117" t="str">
        <f t="shared" si="7"/>
        <v/>
      </c>
      <c r="S151" s="103"/>
      <c r="T151" s="117">
        <f t="shared" si="6"/>
        <v>0</v>
      </c>
    </row>
    <row r="152" spans="2:20" ht="20.100000000000001" customHeight="1" x14ac:dyDescent="0.25">
      <c r="B152" s="41" t="s">
        <v>12</v>
      </c>
      <c r="D152" s="22" t="str">
        <f>IF($B152=Menus!$O$2,"",IF(LEFT($B152,3)="N/A","N/A",TEXT(IF(RIGHT(LEFT($B152,2),1)=".",LEFT($B152,1),LEFT($B152,2)),"#")&amp;"."&amp;CHOOSE(IF($B152=Menus!$O$2,0,COUNTIF($B$142:$B152,$B152)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2" s="22"/>
      <c r="F152" s="30" t="s">
        <v>2</v>
      </c>
      <c r="G152" s="74"/>
      <c r="H152" s="9"/>
      <c r="I152" s="73"/>
      <c r="J152" s="9" t="s">
        <v>2</v>
      </c>
      <c r="L152" s="95" t="str">
        <f>IF(OR($F$4=Menus!$Q$4,$F$4=Menus!$Q$5),"Rows for 2nd Co-Developer Data.",IF($F$4=Menus!$Q$2,"Enter # of Developers in F4.","Rows N/A - only 1 Developer listed."))</f>
        <v>Enter # of Developers in F4.</v>
      </c>
      <c r="N152" s="101" t="str">
        <f>IF(OR($F152=Menus!$J$2,$F152=Menus!$J$3,$F152=Menus!$J$4,$F152=Menus!$J$5,$F152=Menus!$J$6,$F152=Menus!$J$7,$F152=Menus!$J$8,$F152=Menus!$J$9,$F152=Menus!$J$10,$F152=Menus!$J$11,$F152=Menus!$J$12,$F152=Menus!$J$13,$F152=Menus!$J$14)=FALSE,Pof1st_NotOK,IF(OR(AND($J152&lt;&gt;Menus!$I$2,$J152&lt;&gt;Menus!$I$3,$J152&lt;&gt;Menus!$I$4,$J152&lt;&gt;Menus!$I$5,$J152&lt;&gt;Menus!$I$6,$J152&lt;&gt;Menus!$I$7,$J152&lt;&gt;Menus!$I$8,$J152&lt;&gt;Menus!$I$9,$J152&lt;&gt;Menus!$I$10),AND(OR($F152=Menus!$H$10,$F152=Menus!$H$11,$F152=Menus!$H$12),AND($J152&lt;&gt;Menus!$I$2,$J152&lt;&gt;Menus!$I$10))),Oof2nd_NotOK,IF(OR($B152=Menus!$N$2,ISERROR(VLOOKUP($R152,$D$115:$J$134,7)))=TRUE,Select1PrincipalNo,IF($F152=Menus!$J$2,SelectaPrincipal,IF(VLOOKUP($R152,$D$115:$J$134,7)=Menus!$I$3,IF(OR($F152=Menus!$J$3,$F152=Menus!$J$4),OK,NOT_OK),IF(VLOOKUP($R152,$D$115:$J$134,7)=Menus!$I$4,IF(OR($F152=Menus!$J$5,$F152=Menus!$J$6,$F152=Menus!$J$7,$F152=Menus!$J$8),OK,NOT_OK),IF(OR(VLOOKUP($R152,$D$115:$J$134,7)=Menus!$I$5,VLOOKUP($R152,$D$115:$J$134,7)=Menus!$I$6),IF(OR($F152=Menus!$J$9,$F152=Menus!$J$10,$F152=Menus!$H$11),OK,NOT_OK),IF(VLOOKUP($R152,$D$115:$J$134,7)=Menus!$I$7,IF(OR($F152=Menus!$J$10,$F152=Menus!$J$11,$F152=Menus!$J$12),OK,NOT_OK),IF(VLOOKUP($R152,$D$115:$J$134,7)=Menus!$I$8,IF(OR($F152=Menus!$J$13,$F152=Menus!$J$14),OK,NOT_OK),IF(VLOOKUP($R152,$D$115:$J$134,7)=Menus!$I$9,IF($F152=Menus!$J$13,OK,NOT_OK),IF(VLOOKUP($R152,$D$115:$J$134,7)=Menus!$I$10,NOT_OK,"")))))))))&amp;IF($D152="","",IF(AND($J152&lt;&gt;Menus!$I$2,$J152&lt;&gt;Menus!$I$10),Last,IF(AND($F152&lt;&gt;Menus!$I$2,$J152=Menus!$I$10),Final,"")))))</f>
        <v>Please select a First Level Principal Entity #, as applicable.</v>
      </c>
      <c r="R152" s="117" t="str">
        <f t="shared" si="7"/>
        <v/>
      </c>
      <c r="S152" s="103"/>
      <c r="T152" s="117">
        <f t="shared" si="6"/>
        <v>0</v>
      </c>
    </row>
    <row r="153" spans="2:20" ht="20.100000000000001" customHeight="1" x14ac:dyDescent="0.25">
      <c r="B153" s="41" t="s">
        <v>12</v>
      </c>
      <c r="D153" s="22" t="str">
        <f>IF($B153=Menus!$O$2,"",IF(LEFT($B153,3)="N/A","N/A",TEXT(IF(RIGHT(LEFT($B153,2),1)=".",LEFT($B153,1),LEFT($B153,2)),"#")&amp;"."&amp;CHOOSE(IF($B153=Menus!$O$2,0,COUNTIF($B$142:$B153,$B153)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3" s="22"/>
      <c r="F153" s="30" t="s">
        <v>2</v>
      </c>
      <c r="G153" s="74"/>
      <c r="H153" s="9"/>
      <c r="I153" s="73"/>
      <c r="J153" s="9" t="s">
        <v>2</v>
      </c>
      <c r="L153" s="95" t="str">
        <f>IF(OR($F$4=Menus!$Q$4,$F$4=Menus!$Q$5),"Rows for 2nd Co-Developer Data.",IF($F$4=Menus!$Q$2,"Enter # of Developers in F4.","Rows N/A - only 1 Developer listed."))</f>
        <v>Enter # of Developers in F4.</v>
      </c>
      <c r="N153" s="101" t="str">
        <f>IF(OR($F153=Menus!$J$2,$F153=Menus!$J$3,$F153=Menus!$J$4,$F153=Menus!$J$5,$F153=Menus!$J$6,$F153=Menus!$J$7,$F153=Menus!$J$8,$F153=Menus!$J$9,$F153=Menus!$J$10,$F153=Menus!$J$11,$F153=Menus!$J$12,$F153=Menus!$J$13,$F153=Menus!$J$14)=FALSE,Pof1st_NotOK,IF(OR(AND($J153&lt;&gt;Menus!$I$2,$J153&lt;&gt;Menus!$I$3,$J153&lt;&gt;Menus!$I$4,$J153&lt;&gt;Menus!$I$5,$J153&lt;&gt;Menus!$I$6,$J153&lt;&gt;Menus!$I$7,$J153&lt;&gt;Menus!$I$8,$J153&lt;&gt;Menus!$I$9,$J153&lt;&gt;Menus!$I$10),AND(OR($F153=Menus!$H$10,$F153=Menus!$H$11,$F153=Menus!$H$12),AND($J153&lt;&gt;Menus!$I$2,$J153&lt;&gt;Menus!$I$10))),Oof2nd_NotOK,IF(OR($B153=Menus!$N$2,ISERROR(VLOOKUP($R153,$D$115:$J$134,7)))=TRUE,Select1PrincipalNo,IF($F153=Menus!$J$2,SelectaPrincipal,IF(VLOOKUP($R153,$D$115:$J$134,7)=Menus!$I$3,IF(OR($F153=Menus!$J$3,$F153=Menus!$J$4),OK,NOT_OK),IF(VLOOKUP($R153,$D$115:$J$134,7)=Menus!$I$4,IF(OR($F153=Menus!$J$5,$F153=Menus!$J$6,$F153=Menus!$J$7,$F153=Menus!$J$8),OK,NOT_OK),IF(OR(VLOOKUP($R153,$D$115:$J$134,7)=Menus!$I$5,VLOOKUP($R153,$D$115:$J$134,7)=Menus!$I$6),IF(OR($F153=Menus!$J$9,$F153=Menus!$J$10,$F153=Menus!$H$11),OK,NOT_OK),IF(VLOOKUP($R153,$D$115:$J$134,7)=Menus!$I$7,IF(OR($F153=Menus!$J$10,$F153=Menus!$J$11,$F153=Menus!$J$12),OK,NOT_OK),IF(VLOOKUP($R153,$D$115:$J$134,7)=Menus!$I$8,IF(OR($F153=Menus!$J$13,$F153=Menus!$J$14),OK,NOT_OK),IF(VLOOKUP($R153,$D$115:$J$134,7)=Menus!$I$9,IF($F153=Menus!$J$13,OK,NOT_OK),IF(VLOOKUP($R153,$D$115:$J$134,7)=Menus!$I$10,NOT_OK,"")))))))))&amp;IF($D153="","",IF(AND($J153&lt;&gt;Menus!$I$2,$J153&lt;&gt;Menus!$I$10),Last,IF(AND($F153&lt;&gt;Menus!$I$2,$J153=Menus!$I$10),Final,"")))))</f>
        <v>Please select a First Level Principal Entity #, as applicable.</v>
      </c>
      <c r="R153" s="117" t="str">
        <f t="shared" si="7"/>
        <v/>
      </c>
      <c r="S153" s="103"/>
      <c r="T153" s="117">
        <f t="shared" si="6"/>
        <v>0</v>
      </c>
    </row>
    <row r="154" spans="2:20" ht="20.100000000000001" customHeight="1" x14ac:dyDescent="0.25">
      <c r="B154" s="41" t="s">
        <v>12</v>
      </c>
      <c r="D154" s="22" t="str">
        <f>IF($B154=Menus!$O$2,"",IF(LEFT($B154,3)="N/A","N/A",TEXT(IF(RIGHT(LEFT($B154,2),1)=".",LEFT($B154,1),LEFT($B154,2)),"#")&amp;"."&amp;CHOOSE(IF($B154=Menus!$O$2,0,COUNTIF($B$142:$B154,$B154)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4" s="22"/>
      <c r="F154" s="30" t="s">
        <v>2</v>
      </c>
      <c r="G154" s="74"/>
      <c r="H154" s="9"/>
      <c r="I154" s="73"/>
      <c r="J154" s="9" t="s">
        <v>2</v>
      </c>
      <c r="L154" s="95" t="str">
        <f>IF(OR($F$4=Menus!$Q$4,$F$4=Menus!$Q$5),"Rows for 2nd Co-Developer Data.",IF($F$4=Menus!$Q$2,"Enter # of Developers in F4.","Rows N/A - only 1 Developer listed."))</f>
        <v>Enter # of Developers in F4.</v>
      </c>
      <c r="N154" s="101" t="str">
        <f>IF(OR($F154=Menus!$J$2,$F154=Menus!$J$3,$F154=Menus!$J$4,$F154=Menus!$J$5,$F154=Menus!$J$6,$F154=Menus!$J$7,$F154=Menus!$J$8,$F154=Menus!$J$9,$F154=Menus!$J$10,$F154=Menus!$J$11,$F154=Menus!$J$12,$F154=Menus!$J$13,$F154=Menus!$J$14)=FALSE,Pof1st_NotOK,IF(OR(AND($J154&lt;&gt;Menus!$I$2,$J154&lt;&gt;Menus!$I$3,$J154&lt;&gt;Menus!$I$4,$J154&lt;&gt;Menus!$I$5,$J154&lt;&gt;Menus!$I$6,$J154&lt;&gt;Menus!$I$7,$J154&lt;&gt;Menus!$I$8,$J154&lt;&gt;Menus!$I$9,$J154&lt;&gt;Menus!$I$10),AND(OR($F154=Menus!$H$10,$F154=Menus!$H$11,$F154=Menus!$H$12),AND($J154&lt;&gt;Menus!$I$2,$J154&lt;&gt;Menus!$I$10))),Oof2nd_NotOK,IF(OR($B154=Menus!$N$2,ISERROR(VLOOKUP($R154,$D$115:$J$134,7)))=TRUE,Select1PrincipalNo,IF($F154=Menus!$J$2,SelectaPrincipal,IF(VLOOKUP($R154,$D$115:$J$134,7)=Menus!$I$3,IF(OR($F154=Menus!$J$3,$F154=Menus!$J$4),OK,NOT_OK),IF(VLOOKUP($R154,$D$115:$J$134,7)=Menus!$I$4,IF(OR($F154=Menus!$J$5,$F154=Menus!$J$6,$F154=Menus!$J$7,$F154=Menus!$J$8),OK,NOT_OK),IF(OR(VLOOKUP($R154,$D$115:$J$134,7)=Menus!$I$5,VLOOKUP($R154,$D$115:$J$134,7)=Menus!$I$6),IF(OR($F154=Menus!$J$9,$F154=Menus!$J$10,$F154=Menus!$H$11),OK,NOT_OK),IF(VLOOKUP($R154,$D$115:$J$134,7)=Menus!$I$7,IF(OR($F154=Menus!$J$10,$F154=Menus!$J$11,$F154=Menus!$J$12),OK,NOT_OK),IF(VLOOKUP($R154,$D$115:$J$134,7)=Menus!$I$8,IF(OR($F154=Menus!$J$13,$F154=Menus!$J$14),OK,NOT_OK),IF(VLOOKUP($R154,$D$115:$J$134,7)=Menus!$I$9,IF($F154=Menus!$J$13,OK,NOT_OK),IF(VLOOKUP($R154,$D$115:$J$134,7)=Menus!$I$10,NOT_OK,"")))))))))&amp;IF($D154="","",IF(AND($J154&lt;&gt;Menus!$I$2,$J154&lt;&gt;Menus!$I$10),Last,IF(AND($F154&lt;&gt;Menus!$I$2,$J154=Menus!$I$10),Final,"")))))</f>
        <v>Please select a First Level Principal Entity #, as applicable.</v>
      </c>
      <c r="R154" s="117" t="str">
        <f t="shared" si="7"/>
        <v/>
      </c>
      <c r="S154" s="103"/>
      <c r="T154" s="117">
        <f t="shared" si="6"/>
        <v>0</v>
      </c>
    </row>
    <row r="155" spans="2:20" ht="20.100000000000001" customHeight="1" x14ac:dyDescent="0.25">
      <c r="B155" s="41" t="s">
        <v>12</v>
      </c>
      <c r="D155" s="22" t="str">
        <f>IF($B155=Menus!$O$2,"",IF(LEFT($B155,3)="N/A","N/A",TEXT(IF(RIGHT(LEFT($B155,2),1)=".",LEFT($B155,1),LEFT($B155,2)),"#")&amp;"."&amp;CHOOSE(IF($B155=Menus!$O$2,0,COUNTIF($B$142:$B155,$B155)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5" s="22"/>
      <c r="F155" s="30" t="s">
        <v>2</v>
      </c>
      <c r="G155" s="74"/>
      <c r="H155" s="9"/>
      <c r="I155" s="73"/>
      <c r="J155" s="9" t="s">
        <v>2</v>
      </c>
      <c r="L155" s="95" t="str">
        <f>IF(OR($F$4=Menus!$Q$4,$F$4=Menus!$Q$5),"Rows for 2nd Co-Developer Data.",IF($F$4=Menus!$Q$2,"Enter # of Developers in F4.","Rows N/A - only 1 Developer listed."))</f>
        <v>Enter # of Developers in F4.</v>
      </c>
      <c r="N155" s="101" t="str">
        <f>IF(OR($F155=Menus!$J$2,$F155=Menus!$J$3,$F155=Menus!$J$4,$F155=Menus!$J$5,$F155=Menus!$J$6,$F155=Menus!$J$7,$F155=Menus!$J$8,$F155=Menus!$J$9,$F155=Menus!$J$10,$F155=Menus!$J$11,$F155=Menus!$J$12,$F155=Menus!$J$13,$F155=Menus!$J$14)=FALSE,Pof1st_NotOK,IF(OR(AND($J155&lt;&gt;Menus!$I$2,$J155&lt;&gt;Menus!$I$3,$J155&lt;&gt;Menus!$I$4,$J155&lt;&gt;Menus!$I$5,$J155&lt;&gt;Menus!$I$6,$J155&lt;&gt;Menus!$I$7,$J155&lt;&gt;Menus!$I$8,$J155&lt;&gt;Menus!$I$9,$J155&lt;&gt;Menus!$I$10),AND(OR($F155=Menus!$H$10,$F155=Menus!$H$11,$F155=Menus!$H$12),AND($J155&lt;&gt;Menus!$I$2,$J155&lt;&gt;Menus!$I$10))),Oof2nd_NotOK,IF(OR($B155=Menus!$N$2,ISERROR(VLOOKUP($R155,$D$115:$J$134,7)))=TRUE,Select1PrincipalNo,IF($F155=Menus!$J$2,SelectaPrincipal,IF(VLOOKUP($R155,$D$115:$J$134,7)=Menus!$I$3,IF(OR($F155=Menus!$J$3,$F155=Menus!$J$4),OK,NOT_OK),IF(VLOOKUP($R155,$D$115:$J$134,7)=Menus!$I$4,IF(OR($F155=Menus!$J$5,$F155=Menus!$J$6,$F155=Menus!$J$7,$F155=Menus!$J$8),OK,NOT_OK),IF(OR(VLOOKUP($R155,$D$115:$J$134,7)=Menus!$I$5,VLOOKUP($R155,$D$115:$J$134,7)=Menus!$I$6),IF(OR($F155=Menus!$J$9,$F155=Menus!$J$10,$F155=Menus!$H$11),OK,NOT_OK),IF(VLOOKUP($R155,$D$115:$J$134,7)=Menus!$I$7,IF(OR($F155=Menus!$J$10,$F155=Menus!$J$11,$F155=Menus!$J$12),OK,NOT_OK),IF(VLOOKUP($R155,$D$115:$J$134,7)=Menus!$I$8,IF(OR($F155=Menus!$J$13,$F155=Menus!$J$14),OK,NOT_OK),IF(VLOOKUP($R155,$D$115:$J$134,7)=Menus!$I$9,IF($F155=Menus!$J$13,OK,NOT_OK),IF(VLOOKUP($R155,$D$115:$J$134,7)=Menus!$I$10,NOT_OK,"")))))))))&amp;IF($D155="","",IF(AND($J155&lt;&gt;Menus!$I$2,$J155&lt;&gt;Menus!$I$10),Last,IF(AND($F155&lt;&gt;Menus!$I$2,$J155=Menus!$I$10),Final,"")))))</f>
        <v>Please select a First Level Principal Entity #, as applicable.</v>
      </c>
      <c r="R155" s="117" t="str">
        <f t="shared" si="7"/>
        <v/>
      </c>
      <c r="S155" s="103"/>
      <c r="T155" s="117">
        <f t="shared" si="6"/>
        <v>0</v>
      </c>
    </row>
    <row r="156" spans="2:20" ht="20.100000000000001" customHeight="1" x14ac:dyDescent="0.25">
      <c r="B156" s="41" t="s">
        <v>12</v>
      </c>
      <c r="D156" s="22" t="str">
        <f>IF($B156=Menus!$O$2,"",IF(LEFT($B156,3)="N/A","N/A",TEXT(IF(RIGHT(LEFT($B156,2),1)=".",LEFT($B156,1),LEFT($B156,2)),"#")&amp;"."&amp;CHOOSE(IF($B156=Menus!$O$2,0,COUNTIF($B$142:$B156,$B156)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6" s="22"/>
      <c r="F156" s="30" t="s">
        <v>2</v>
      </c>
      <c r="G156" s="74"/>
      <c r="H156" s="9"/>
      <c r="I156" s="73"/>
      <c r="J156" s="9" t="s">
        <v>2</v>
      </c>
      <c r="L156" s="95" t="str">
        <f>IF(OR($F$4=Menus!$Q$4,$F$4=Menus!$Q$5),"Rows for 2nd Co-Developer Data.",IF($F$4=Menus!$Q$2,"Enter # of Developers in F4.","Rows N/A - only 1 Developer listed."))</f>
        <v>Enter # of Developers in F4.</v>
      </c>
      <c r="N156" s="101" t="str">
        <f>IF(OR($F156=Menus!$J$2,$F156=Menus!$J$3,$F156=Menus!$J$4,$F156=Menus!$J$5,$F156=Menus!$J$6,$F156=Menus!$J$7,$F156=Menus!$J$8,$F156=Menus!$J$9,$F156=Menus!$J$10,$F156=Menus!$J$11,$F156=Menus!$J$12,$F156=Menus!$J$13,$F156=Menus!$J$14)=FALSE,Pof1st_NotOK,IF(OR(AND($J156&lt;&gt;Menus!$I$2,$J156&lt;&gt;Menus!$I$3,$J156&lt;&gt;Menus!$I$4,$J156&lt;&gt;Menus!$I$5,$J156&lt;&gt;Menus!$I$6,$J156&lt;&gt;Menus!$I$7,$J156&lt;&gt;Menus!$I$8,$J156&lt;&gt;Menus!$I$9,$J156&lt;&gt;Menus!$I$10),AND(OR($F156=Menus!$H$10,$F156=Menus!$H$11,$F156=Menus!$H$12),AND($J156&lt;&gt;Menus!$I$2,$J156&lt;&gt;Menus!$I$10))),Oof2nd_NotOK,IF(OR($B156=Menus!$N$2,ISERROR(VLOOKUP($R156,$D$115:$J$134,7)))=TRUE,Select1PrincipalNo,IF($F156=Menus!$J$2,SelectaPrincipal,IF(VLOOKUP($R156,$D$115:$J$134,7)=Menus!$I$3,IF(OR($F156=Menus!$J$3,$F156=Menus!$J$4),OK,NOT_OK),IF(VLOOKUP($R156,$D$115:$J$134,7)=Menus!$I$4,IF(OR($F156=Menus!$J$5,$F156=Menus!$J$6,$F156=Menus!$J$7,$F156=Menus!$J$8),OK,NOT_OK),IF(OR(VLOOKUP($R156,$D$115:$J$134,7)=Menus!$I$5,VLOOKUP($R156,$D$115:$J$134,7)=Menus!$I$6),IF(OR($F156=Menus!$J$9,$F156=Menus!$J$10,$F156=Menus!$H$11),OK,NOT_OK),IF(VLOOKUP($R156,$D$115:$J$134,7)=Menus!$I$7,IF(OR($F156=Menus!$J$10,$F156=Menus!$J$11,$F156=Menus!$J$12),OK,NOT_OK),IF(VLOOKUP($R156,$D$115:$J$134,7)=Menus!$I$8,IF(OR($F156=Menus!$J$13,$F156=Menus!$J$14),OK,NOT_OK),IF(VLOOKUP($R156,$D$115:$J$134,7)=Menus!$I$9,IF($F156=Menus!$J$13,OK,NOT_OK),IF(VLOOKUP($R156,$D$115:$J$134,7)=Menus!$I$10,NOT_OK,"")))))))))&amp;IF($D156="","",IF(AND($J156&lt;&gt;Menus!$I$2,$J156&lt;&gt;Menus!$I$10),Last,IF(AND($F156&lt;&gt;Menus!$I$2,$J156=Menus!$I$10),Final,"")))))</f>
        <v>Please select a First Level Principal Entity #, as applicable.</v>
      </c>
      <c r="R156" s="117" t="str">
        <f t="shared" si="7"/>
        <v/>
      </c>
      <c r="S156" s="103"/>
      <c r="T156" s="117">
        <f t="shared" si="6"/>
        <v>0</v>
      </c>
    </row>
    <row r="157" spans="2:20" ht="20.100000000000001" customHeight="1" x14ac:dyDescent="0.25">
      <c r="B157" s="41" t="s">
        <v>12</v>
      </c>
      <c r="D157" s="22" t="str">
        <f>IF($B157=Menus!$O$2,"",IF(LEFT($B157,3)="N/A","N/A",TEXT(IF(RIGHT(LEFT($B157,2),1)=".",LEFT($B157,1),LEFT($B157,2)),"#")&amp;"."&amp;CHOOSE(IF($B157=Menus!$O$2,0,COUNTIF($B$142:$B157,$B157)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7" s="22"/>
      <c r="F157" s="30" t="s">
        <v>2</v>
      </c>
      <c r="G157" s="74"/>
      <c r="H157" s="9"/>
      <c r="I157" s="73"/>
      <c r="J157" s="9" t="s">
        <v>2</v>
      </c>
      <c r="L157" s="95" t="str">
        <f>IF(OR($F$4=Menus!$Q$4,$F$4=Menus!$Q$5),"Rows for 2nd Co-Developer Data.",IF($F$4=Menus!$Q$2,"Enter # of Developers in F4.","Rows N/A - only 1 Developer listed."))</f>
        <v>Enter # of Developers in F4.</v>
      </c>
      <c r="N157" s="101" t="str">
        <f>IF(OR($F157=Menus!$J$2,$F157=Menus!$J$3,$F157=Menus!$J$4,$F157=Menus!$J$5,$F157=Menus!$J$6,$F157=Menus!$J$7,$F157=Menus!$J$8,$F157=Menus!$J$9,$F157=Menus!$J$10,$F157=Menus!$J$11,$F157=Menus!$J$12,$F157=Menus!$J$13,$F157=Menus!$J$14)=FALSE,Pof1st_NotOK,IF(OR(AND($J157&lt;&gt;Menus!$I$2,$J157&lt;&gt;Menus!$I$3,$J157&lt;&gt;Menus!$I$4,$J157&lt;&gt;Menus!$I$5,$J157&lt;&gt;Menus!$I$6,$J157&lt;&gt;Menus!$I$7,$J157&lt;&gt;Menus!$I$8,$J157&lt;&gt;Menus!$I$9,$J157&lt;&gt;Menus!$I$10),AND(OR($F157=Menus!$H$10,$F157=Menus!$H$11,$F157=Menus!$H$12),AND($J157&lt;&gt;Menus!$I$2,$J157&lt;&gt;Menus!$I$10))),Oof2nd_NotOK,IF(OR($B157=Menus!$N$2,ISERROR(VLOOKUP($R157,$D$115:$J$134,7)))=TRUE,Select1PrincipalNo,IF($F157=Menus!$J$2,SelectaPrincipal,IF(VLOOKUP($R157,$D$115:$J$134,7)=Menus!$I$3,IF(OR($F157=Menus!$J$3,$F157=Menus!$J$4),OK,NOT_OK),IF(VLOOKUP($R157,$D$115:$J$134,7)=Menus!$I$4,IF(OR($F157=Menus!$J$5,$F157=Menus!$J$6,$F157=Menus!$J$7,$F157=Menus!$J$8),OK,NOT_OK),IF(OR(VLOOKUP($R157,$D$115:$J$134,7)=Menus!$I$5,VLOOKUP($R157,$D$115:$J$134,7)=Menus!$I$6),IF(OR($F157=Menus!$J$9,$F157=Menus!$J$10,$F157=Menus!$H$11),OK,NOT_OK),IF(VLOOKUP($R157,$D$115:$J$134,7)=Menus!$I$7,IF(OR($F157=Menus!$J$10,$F157=Menus!$J$11,$F157=Menus!$J$12),OK,NOT_OK),IF(VLOOKUP($R157,$D$115:$J$134,7)=Menus!$I$8,IF(OR($F157=Menus!$J$13,$F157=Menus!$J$14),OK,NOT_OK),IF(VLOOKUP($R157,$D$115:$J$134,7)=Menus!$I$9,IF($F157=Menus!$J$13,OK,NOT_OK),IF(VLOOKUP($R157,$D$115:$J$134,7)=Menus!$I$10,NOT_OK,"")))))))))&amp;IF($D157="","",IF(AND($J157&lt;&gt;Menus!$I$2,$J157&lt;&gt;Menus!$I$10),Last,IF(AND($F157&lt;&gt;Menus!$I$2,$J157=Menus!$I$10),Final,"")))))</f>
        <v>Please select a First Level Principal Entity #, as applicable.</v>
      </c>
      <c r="R157" s="117" t="str">
        <f t="shared" si="7"/>
        <v/>
      </c>
      <c r="S157" s="103"/>
      <c r="T157" s="117">
        <f t="shared" si="6"/>
        <v>0</v>
      </c>
    </row>
    <row r="158" spans="2:20" ht="20.100000000000001" customHeight="1" x14ac:dyDescent="0.25">
      <c r="B158" s="41" t="s">
        <v>12</v>
      </c>
      <c r="D158" s="22" t="str">
        <f>IF($B158=Menus!$O$2,"",IF(LEFT($B158,3)="N/A","N/A",TEXT(IF(RIGHT(LEFT($B158,2),1)=".",LEFT($B158,1),LEFT($B158,2)),"#")&amp;"."&amp;CHOOSE(IF($B158=Menus!$O$2,0,COUNTIF($B$142:$B158,$B158)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8" s="22"/>
      <c r="F158" s="30" t="s">
        <v>2</v>
      </c>
      <c r="G158" s="74"/>
      <c r="H158" s="9"/>
      <c r="I158" s="73"/>
      <c r="J158" s="9" t="s">
        <v>2</v>
      </c>
      <c r="L158" s="95" t="str">
        <f>IF(OR($F$4=Menus!$Q$4,$F$4=Menus!$Q$5),"Rows for 2nd Co-Developer Data.",IF($F$4=Menus!$Q$2,"Enter # of Developers in F4.","Rows N/A - only 1 Developer listed."))</f>
        <v>Enter # of Developers in F4.</v>
      </c>
      <c r="N158" s="101" t="str">
        <f>IF(OR($F158=Menus!$J$2,$F158=Menus!$J$3,$F158=Menus!$J$4,$F158=Menus!$J$5,$F158=Menus!$J$6,$F158=Menus!$J$7,$F158=Menus!$J$8,$F158=Menus!$J$9,$F158=Menus!$J$10,$F158=Menus!$J$11,$F158=Menus!$J$12,$F158=Menus!$J$13,$F158=Menus!$J$14)=FALSE,Pof1st_NotOK,IF(OR(AND($J158&lt;&gt;Menus!$I$2,$J158&lt;&gt;Menus!$I$3,$J158&lt;&gt;Menus!$I$4,$J158&lt;&gt;Menus!$I$5,$J158&lt;&gt;Menus!$I$6,$J158&lt;&gt;Menus!$I$7,$J158&lt;&gt;Menus!$I$8,$J158&lt;&gt;Menus!$I$9,$J158&lt;&gt;Menus!$I$10),AND(OR($F158=Menus!$H$10,$F158=Menus!$H$11,$F158=Menus!$H$12),AND($J158&lt;&gt;Menus!$I$2,$J158&lt;&gt;Menus!$I$10))),Oof2nd_NotOK,IF(OR($B158=Menus!$N$2,ISERROR(VLOOKUP($R158,$D$115:$J$134,7)))=TRUE,Select1PrincipalNo,IF($F158=Menus!$J$2,SelectaPrincipal,IF(VLOOKUP($R158,$D$115:$J$134,7)=Menus!$I$3,IF(OR($F158=Menus!$J$3,$F158=Menus!$J$4),OK,NOT_OK),IF(VLOOKUP($R158,$D$115:$J$134,7)=Menus!$I$4,IF(OR($F158=Menus!$J$5,$F158=Menus!$J$6,$F158=Menus!$J$7,$F158=Menus!$J$8),OK,NOT_OK),IF(OR(VLOOKUP($R158,$D$115:$J$134,7)=Menus!$I$5,VLOOKUP($R158,$D$115:$J$134,7)=Menus!$I$6),IF(OR($F158=Menus!$J$9,$F158=Menus!$J$10,$F158=Menus!$H$11),OK,NOT_OK),IF(VLOOKUP($R158,$D$115:$J$134,7)=Menus!$I$7,IF(OR($F158=Menus!$J$10,$F158=Menus!$J$11,$F158=Menus!$J$12),OK,NOT_OK),IF(VLOOKUP($R158,$D$115:$J$134,7)=Menus!$I$8,IF(OR($F158=Menus!$J$13,$F158=Menus!$J$14),OK,NOT_OK),IF(VLOOKUP($R158,$D$115:$J$134,7)=Menus!$I$9,IF($F158=Menus!$J$13,OK,NOT_OK),IF(VLOOKUP($R158,$D$115:$J$134,7)=Menus!$I$10,NOT_OK,"")))))))))&amp;IF($D158="","",IF(AND($J158&lt;&gt;Menus!$I$2,$J158&lt;&gt;Menus!$I$10),Last,IF(AND($F158&lt;&gt;Menus!$I$2,$J158=Menus!$I$10),Final,"")))))</f>
        <v>Please select a First Level Principal Entity #, as applicable.</v>
      </c>
      <c r="R158" s="117" t="str">
        <f t="shared" si="7"/>
        <v/>
      </c>
      <c r="S158" s="103"/>
      <c r="T158" s="117">
        <f t="shared" si="6"/>
        <v>0</v>
      </c>
    </row>
    <row r="159" spans="2:20" ht="20.100000000000001" customHeight="1" x14ac:dyDescent="0.25">
      <c r="B159" s="41" t="s">
        <v>12</v>
      </c>
      <c r="D159" s="22" t="str">
        <f>IF($B159=Menus!$O$2,"",IF(LEFT($B159,3)="N/A","N/A",TEXT(IF(RIGHT(LEFT($B159,2),1)=".",LEFT($B159,1),LEFT($B159,2)),"#")&amp;"."&amp;CHOOSE(IF($B159=Menus!$O$2,0,COUNTIF($B$142:$B159,$B159)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59" s="22"/>
      <c r="F159" s="30" t="s">
        <v>2</v>
      </c>
      <c r="G159" s="74"/>
      <c r="H159" s="9"/>
      <c r="I159" s="73"/>
      <c r="J159" s="9" t="s">
        <v>2</v>
      </c>
      <c r="L159" s="95" t="str">
        <f>IF(OR($F$4=Menus!$Q$4,$F$4=Menus!$Q$5),"Rows for 2nd Co-Developer Data.",IF($F$4=Menus!$Q$2,"Enter # of Developers in F4.","Rows N/A - only 1 Developer listed."))</f>
        <v>Enter # of Developers in F4.</v>
      </c>
      <c r="N159" s="101" t="str">
        <f>IF(OR($F159=Menus!$J$2,$F159=Menus!$J$3,$F159=Menus!$J$4,$F159=Menus!$J$5,$F159=Menus!$J$6,$F159=Menus!$J$7,$F159=Menus!$J$8,$F159=Menus!$J$9,$F159=Menus!$J$10,$F159=Menus!$J$11,$F159=Menus!$J$12,$F159=Menus!$J$13,$F159=Menus!$J$14)=FALSE,Pof1st_NotOK,IF(OR(AND($J159&lt;&gt;Menus!$I$2,$J159&lt;&gt;Menus!$I$3,$J159&lt;&gt;Menus!$I$4,$J159&lt;&gt;Menus!$I$5,$J159&lt;&gt;Menus!$I$6,$J159&lt;&gt;Menus!$I$7,$J159&lt;&gt;Menus!$I$8,$J159&lt;&gt;Menus!$I$9,$J159&lt;&gt;Menus!$I$10),AND(OR($F159=Menus!$H$10,$F159=Menus!$H$11,$F159=Menus!$H$12),AND($J159&lt;&gt;Menus!$I$2,$J159&lt;&gt;Menus!$I$10))),Oof2nd_NotOK,IF(OR($B159=Menus!$N$2,ISERROR(VLOOKUP($R159,$D$115:$J$134,7)))=TRUE,Select1PrincipalNo,IF($F159=Menus!$J$2,SelectaPrincipal,IF(VLOOKUP($R159,$D$115:$J$134,7)=Menus!$I$3,IF(OR($F159=Menus!$J$3,$F159=Menus!$J$4),OK,NOT_OK),IF(VLOOKUP($R159,$D$115:$J$134,7)=Menus!$I$4,IF(OR($F159=Menus!$J$5,$F159=Menus!$J$6,$F159=Menus!$J$7,$F159=Menus!$J$8),OK,NOT_OK),IF(OR(VLOOKUP($R159,$D$115:$J$134,7)=Menus!$I$5,VLOOKUP($R159,$D$115:$J$134,7)=Menus!$I$6),IF(OR($F159=Menus!$J$9,$F159=Menus!$J$10,$F159=Menus!$H$11),OK,NOT_OK),IF(VLOOKUP($R159,$D$115:$J$134,7)=Menus!$I$7,IF(OR($F159=Menus!$J$10,$F159=Menus!$J$11,$F159=Menus!$J$12),OK,NOT_OK),IF(VLOOKUP($R159,$D$115:$J$134,7)=Menus!$I$8,IF(OR($F159=Menus!$J$13,$F159=Menus!$J$14),OK,NOT_OK),IF(VLOOKUP($R159,$D$115:$J$134,7)=Menus!$I$9,IF($F159=Menus!$J$13,OK,NOT_OK),IF(VLOOKUP($R159,$D$115:$J$134,7)=Menus!$I$10,NOT_OK,"")))))))))&amp;IF($D159="","",IF(AND($J159&lt;&gt;Menus!$I$2,$J159&lt;&gt;Menus!$I$10),Last,IF(AND($F159&lt;&gt;Menus!$I$2,$J159=Menus!$I$10),Final,"")))))</f>
        <v>Please select a First Level Principal Entity #, as applicable.</v>
      </c>
      <c r="R159" s="117" t="str">
        <f t="shared" si="7"/>
        <v/>
      </c>
      <c r="S159" s="103"/>
      <c r="T159" s="117">
        <f t="shared" si="6"/>
        <v>0</v>
      </c>
    </row>
    <row r="160" spans="2:20" ht="20.100000000000001" customHeight="1" x14ac:dyDescent="0.25">
      <c r="B160" s="41" t="s">
        <v>12</v>
      </c>
      <c r="D160" s="22" t="str">
        <f>IF($B160=Menus!$O$2,"",IF(LEFT($B160,3)="N/A","N/A",TEXT(IF(RIGHT(LEFT($B160,2),1)=".",LEFT($B160,1),LEFT($B160,2)),"#")&amp;"."&amp;CHOOSE(IF($B160=Menus!$O$2,0,COUNTIF($B$142:$B160,$B160)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0" s="22"/>
      <c r="F160" s="30" t="s">
        <v>2</v>
      </c>
      <c r="G160" s="74"/>
      <c r="H160" s="9"/>
      <c r="I160" s="73"/>
      <c r="J160" s="9" t="s">
        <v>2</v>
      </c>
      <c r="L160" s="95" t="str">
        <f>IF(OR($F$4=Menus!$Q$4,$F$4=Menus!$Q$5),"Rows for 2nd Co-Developer Data.",IF($F$4=Menus!$Q$2,"Enter # of Developers in F4.","Rows N/A - only 1 Developer listed."))</f>
        <v>Enter # of Developers in F4.</v>
      </c>
      <c r="N160" s="101" t="str">
        <f>IF(OR($F160=Menus!$J$2,$F160=Menus!$J$3,$F160=Menus!$J$4,$F160=Menus!$J$5,$F160=Menus!$J$6,$F160=Menus!$J$7,$F160=Menus!$J$8,$F160=Menus!$J$9,$F160=Menus!$J$10,$F160=Menus!$J$11,$F160=Menus!$J$12,$F160=Menus!$J$13,$F160=Menus!$J$14)=FALSE,Pof1st_NotOK,IF(OR(AND($J160&lt;&gt;Menus!$I$2,$J160&lt;&gt;Menus!$I$3,$J160&lt;&gt;Menus!$I$4,$J160&lt;&gt;Menus!$I$5,$J160&lt;&gt;Menus!$I$6,$J160&lt;&gt;Menus!$I$7,$J160&lt;&gt;Menus!$I$8,$J160&lt;&gt;Menus!$I$9,$J160&lt;&gt;Menus!$I$10),AND(OR($F160=Menus!$H$10,$F160=Menus!$H$11,$F160=Menus!$H$12),AND($J160&lt;&gt;Menus!$I$2,$J160&lt;&gt;Menus!$I$10))),Oof2nd_NotOK,IF(OR($B160=Menus!$N$2,ISERROR(VLOOKUP($R160,$D$115:$J$134,7)))=TRUE,Select1PrincipalNo,IF($F160=Menus!$J$2,SelectaPrincipal,IF(VLOOKUP($R160,$D$115:$J$134,7)=Menus!$I$3,IF(OR($F160=Menus!$J$3,$F160=Menus!$J$4),OK,NOT_OK),IF(VLOOKUP($R160,$D$115:$J$134,7)=Menus!$I$4,IF(OR($F160=Menus!$J$5,$F160=Menus!$J$6,$F160=Menus!$J$7,$F160=Menus!$J$8),OK,NOT_OK),IF(OR(VLOOKUP($R160,$D$115:$J$134,7)=Menus!$I$5,VLOOKUP($R160,$D$115:$J$134,7)=Menus!$I$6),IF(OR($F160=Menus!$J$9,$F160=Menus!$J$10,$F160=Menus!$H$11),OK,NOT_OK),IF(VLOOKUP($R160,$D$115:$J$134,7)=Menus!$I$7,IF(OR($F160=Menus!$J$10,$F160=Menus!$J$11,$F160=Menus!$J$12),OK,NOT_OK),IF(VLOOKUP($R160,$D$115:$J$134,7)=Menus!$I$8,IF(OR($F160=Menus!$J$13,$F160=Menus!$J$14),OK,NOT_OK),IF(VLOOKUP($R160,$D$115:$J$134,7)=Menus!$I$9,IF($F160=Menus!$J$13,OK,NOT_OK),IF(VLOOKUP($R160,$D$115:$J$134,7)=Menus!$I$10,NOT_OK,"")))))))))&amp;IF($D160="","",IF(AND($J160&lt;&gt;Menus!$I$2,$J160&lt;&gt;Menus!$I$10),Last,IF(AND($F160&lt;&gt;Menus!$I$2,$J160=Menus!$I$10),Final,"")))))</f>
        <v>Please select a First Level Principal Entity #, as applicable.</v>
      </c>
      <c r="R160" s="117" t="str">
        <f t="shared" si="7"/>
        <v/>
      </c>
      <c r="S160" s="103"/>
      <c r="T160" s="117">
        <f t="shared" si="6"/>
        <v>0</v>
      </c>
    </row>
    <row r="161" spans="2:20" ht="20.100000000000001" customHeight="1" x14ac:dyDescent="0.25">
      <c r="B161" s="41" t="s">
        <v>12</v>
      </c>
      <c r="D161" s="22" t="str">
        <f>IF($B161=Menus!$O$2,"",IF(LEFT($B161,3)="N/A","N/A",TEXT(IF(RIGHT(LEFT($B161,2),1)=".",LEFT($B161,1),LEFT($B161,2)),"#")&amp;"."&amp;CHOOSE(IF($B161=Menus!$O$2,0,COUNTIF($B$142:$B161,$B161)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1" s="22"/>
      <c r="F161" s="30" t="s">
        <v>2</v>
      </c>
      <c r="G161" s="74"/>
      <c r="H161" s="9"/>
      <c r="I161" s="73"/>
      <c r="J161" s="9" t="s">
        <v>2</v>
      </c>
      <c r="L161" s="95" t="str">
        <f>IF(OR($F$4=Menus!$Q$4,$F$4=Menus!$Q$5),"Rows for 2nd Co-Developer Data.",IF($F$4=Menus!$Q$2,"Enter # of Developers in F4.","Rows N/A - only 1 Developer listed."))</f>
        <v>Enter # of Developers in F4.</v>
      </c>
      <c r="N161" s="101" t="str">
        <f>IF(OR($F161=Menus!$J$2,$F161=Menus!$J$3,$F161=Menus!$J$4,$F161=Menus!$J$5,$F161=Menus!$J$6,$F161=Menus!$J$7,$F161=Menus!$J$8,$F161=Menus!$J$9,$F161=Menus!$J$10,$F161=Menus!$J$11,$F161=Menus!$J$12,$F161=Menus!$J$13,$F161=Menus!$J$14)=FALSE,Pof1st_NotOK,IF(OR(AND($J161&lt;&gt;Menus!$I$2,$J161&lt;&gt;Menus!$I$3,$J161&lt;&gt;Menus!$I$4,$J161&lt;&gt;Menus!$I$5,$J161&lt;&gt;Menus!$I$6,$J161&lt;&gt;Menus!$I$7,$J161&lt;&gt;Menus!$I$8,$J161&lt;&gt;Menus!$I$9,$J161&lt;&gt;Menus!$I$10),AND(OR($F161=Menus!$H$10,$F161=Menus!$H$11,$F161=Menus!$H$12),AND($J161&lt;&gt;Menus!$I$2,$J161&lt;&gt;Menus!$I$10))),Oof2nd_NotOK,IF(OR($B161=Menus!$N$2,ISERROR(VLOOKUP($R161,$D$115:$J$134,7)))=TRUE,Select1PrincipalNo,IF($F161=Menus!$J$2,SelectaPrincipal,IF(VLOOKUP($R161,$D$115:$J$134,7)=Menus!$I$3,IF(OR($F161=Menus!$J$3,$F161=Menus!$J$4),OK,NOT_OK),IF(VLOOKUP($R161,$D$115:$J$134,7)=Menus!$I$4,IF(OR($F161=Menus!$J$5,$F161=Menus!$J$6,$F161=Menus!$J$7,$F161=Menus!$J$8),OK,NOT_OK),IF(OR(VLOOKUP($R161,$D$115:$J$134,7)=Menus!$I$5,VLOOKUP($R161,$D$115:$J$134,7)=Menus!$I$6),IF(OR($F161=Menus!$J$9,$F161=Menus!$J$10,$F161=Menus!$H$11),OK,NOT_OK),IF(VLOOKUP($R161,$D$115:$J$134,7)=Menus!$I$7,IF(OR($F161=Menus!$J$10,$F161=Menus!$J$11,$F161=Menus!$J$12),OK,NOT_OK),IF(VLOOKUP($R161,$D$115:$J$134,7)=Menus!$I$8,IF(OR($F161=Menus!$J$13,$F161=Menus!$J$14),OK,NOT_OK),IF(VLOOKUP($R161,$D$115:$J$134,7)=Menus!$I$9,IF($F161=Menus!$J$13,OK,NOT_OK),IF(VLOOKUP($R161,$D$115:$J$134,7)=Menus!$I$10,NOT_OK,"")))))))))&amp;IF($D161="","",IF(AND($J161&lt;&gt;Menus!$I$2,$J161&lt;&gt;Menus!$I$10),Last,IF(AND($F161&lt;&gt;Menus!$I$2,$J161=Menus!$I$10),Final,"")))))</f>
        <v>Please select a First Level Principal Entity #, as applicable.</v>
      </c>
      <c r="R161" s="117" t="str">
        <f t="shared" si="7"/>
        <v/>
      </c>
      <c r="S161" s="103"/>
      <c r="T161" s="117">
        <f t="shared" si="6"/>
        <v>0</v>
      </c>
    </row>
    <row r="162" spans="2:20" ht="20.100000000000001" customHeight="1" x14ac:dyDescent="0.25">
      <c r="B162" s="41" t="s">
        <v>12</v>
      </c>
      <c r="D162" s="22" t="str">
        <f>IF($B162=Menus!$O$2,"",IF(LEFT($B162,3)="N/A","N/A",TEXT(IF(RIGHT(LEFT($B162,2),1)=".",LEFT($B162,1),LEFT($B162,2)),"#")&amp;"."&amp;CHOOSE(IF($B162=Menus!$O$2,0,COUNTIF($B$142:$B162,$B162)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2" s="22"/>
      <c r="F162" s="30" t="s">
        <v>2</v>
      </c>
      <c r="G162" s="74"/>
      <c r="H162" s="9"/>
      <c r="I162" s="73"/>
      <c r="J162" s="9" t="s">
        <v>2</v>
      </c>
      <c r="L162" s="95" t="str">
        <f>IF(OR($F$4=Menus!$Q$4,$F$4=Menus!$Q$5),"Rows for 2nd Co-Developer Data.",IF($F$4=Menus!$Q$2,"Enter # of Developers in F4.","Rows N/A - only 1 Developer listed."))</f>
        <v>Enter # of Developers in F4.</v>
      </c>
      <c r="N162" s="101" t="str">
        <f>IF(OR($F162=Menus!$J$2,$F162=Menus!$J$3,$F162=Menus!$J$4,$F162=Menus!$J$5,$F162=Menus!$J$6,$F162=Menus!$J$7,$F162=Menus!$J$8,$F162=Menus!$J$9,$F162=Menus!$J$10,$F162=Menus!$J$11,$F162=Menus!$J$12,$F162=Menus!$J$13,$F162=Menus!$J$14)=FALSE,Pof1st_NotOK,IF(OR(AND($J162&lt;&gt;Menus!$I$2,$J162&lt;&gt;Menus!$I$3,$J162&lt;&gt;Menus!$I$4,$J162&lt;&gt;Menus!$I$5,$J162&lt;&gt;Menus!$I$6,$J162&lt;&gt;Menus!$I$7,$J162&lt;&gt;Menus!$I$8,$J162&lt;&gt;Menus!$I$9,$J162&lt;&gt;Menus!$I$10),AND(OR($F162=Menus!$H$10,$F162=Menus!$H$11,$F162=Menus!$H$12),AND($J162&lt;&gt;Menus!$I$2,$J162&lt;&gt;Menus!$I$10))),Oof2nd_NotOK,IF(OR($B162=Menus!$N$2,ISERROR(VLOOKUP($R162,$D$115:$J$134,7)))=TRUE,Select1PrincipalNo,IF($F162=Menus!$J$2,SelectaPrincipal,IF(VLOOKUP($R162,$D$115:$J$134,7)=Menus!$I$3,IF(OR($F162=Menus!$J$3,$F162=Menus!$J$4),OK,NOT_OK),IF(VLOOKUP($R162,$D$115:$J$134,7)=Menus!$I$4,IF(OR($F162=Menus!$J$5,$F162=Menus!$J$6,$F162=Menus!$J$7,$F162=Menus!$J$8),OK,NOT_OK),IF(OR(VLOOKUP($R162,$D$115:$J$134,7)=Menus!$I$5,VLOOKUP($R162,$D$115:$J$134,7)=Menus!$I$6),IF(OR($F162=Menus!$J$9,$F162=Menus!$J$10,$F162=Menus!$H$11),OK,NOT_OK),IF(VLOOKUP($R162,$D$115:$J$134,7)=Menus!$I$7,IF(OR($F162=Menus!$J$10,$F162=Menus!$J$11,$F162=Menus!$J$12),OK,NOT_OK),IF(VLOOKUP($R162,$D$115:$J$134,7)=Menus!$I$8,IF(OR($F162=Menus!$J$13,$F162=Menus!$J$14),OK,NOT_OK),IF(VLOOKUP($R162,$D$115:$J$134,7)=Menus!$I$9,IF($F162=Menus!$J$13,OK,NOT_OK),IF(VLOOKUP($R162,$D$115:$J$134,7)=Menus!$I$10,NOT_OK,"")))))))))&amp;IF($D162="","",IF(AND($J162&lt;&gt;Menus!$I$2,$J162&lt;&gt;Menus!$I$10),Last,IF(AND($F162&lt;&gt;Menus!$I$2,$J162=Menus!$I$10),Final,"")))))</f>
        <v>Please select a First Level Principal Entity #, as applicable.</v>
      </c>
      <c r="R162" s="117" t="str">
        <f t="shared" si="7"/>
        <v/>
      </c>
      <c r="S162" s="103"/>
      <c r="T162" s="117">
        <f t="shared" si="6"/>
        <v>0</v>
      </c>
    </row>
    <row r="163" spans="2:20" ht="20.100000000000001" customHeight="1" x14ac:dyDescent="0.25">
      <c r="B163" s="41" t="s">
        <v>12</v>
      </c>
      <c r="D163" s="22" t="str">
        <f>IF($B163=Menus!$O$2,"",IF(LEFT($B163,3)="N/A","N/A",TEXT(IF(RIGHT(LEFT($B163,2),1)=".",LEFT($B163,1),LEFT($B163,2)),"#")&amp;"."&amp;CHOOSE(IF($B163=Menus!$O$2,0,COUNTIF($B$142:$B163,$B163)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3" s="22"/>
      <c r="F163" s="30" t="s">
        <v>2</v>
      </c>
      <c r="G163" s="74"/>
      <c r="H163" s="9"/>
      <c r="I163" s="73"/>
      <c r="J163" s="9" t="s">
        <v>2</v>
      </c>
      <c r="L163" s="95" t="str">
        <f>IF(OR($F$4=Menus!$Q$4,$F$4=Menus!$Q$5),"Rows for 2nd Co-Developer Data.",IF($F$4=Menus!$Q$2,"Enter # of Developers in F4.","Rows N/A - only 1 Developer listed."))</f>
        <v>Enter # of Developers in F4.</v>
      </c>
      <c r="N163" s="101" t="str">
        <f>IF(OR($F163=Menus!$J$2,$F163=Menus!$J$3,$F163=Menus!$J$4,$F163=Menus!$J$5,$F163=Menus!$J$6,$F163=Menus!$J$7,$F163=Menus!$J$8,$F163=Menus!$J$9,$F163=Menus!$J$10,$F163=Menus!$J$11,$F163=Menus!$J$12,$F163=Menus!$J$13,$F163=Menus!$J$14)=FALSE,Pof1st_NotOK,IF(OR(AND($J163&lt;&gt;Menus!$I$2,$J163&lt;&gt;Menus!$I$3,$J163&lt;&gt;Menus!$I$4,$J163&lt;&gt;Menus!$I$5,$J163&lt;&gt;Menus!$I$6,$J163&lt;&gt;Menus!$I$7,$J163&lt;&gt;Menus!$I$8,$J163&lt;&gt;Menus!$I$9,$J163&lt;&gt;Menus!$I$10),AND(OR($F163=Menus!$H$10,$F163=Menus!$H$11,$F163=Menus!$H$12),AND($J163&lt;&gt;Menus!$I$2,$J163&lt;&gt;Menus!$I$10))),Oof2nd_NotOK,IF(OR($B163=Menus!$N$2,ISERROR(VLOOKUP($R163,$D$115:$J$134,7)))=TRUE,Select1PrincipalNo,IF($F163=Menus!$J$2,SelectaPrincipal,IF(VLOOKUP($R163,$D$115:$J$134,7)=Menus!$I$3,IF(OR($F163=Menus!$J$3,$F163=Menus!$J$4),OK,NOT_OK),IF(VLOOKUP($R163,$D$115:$J$134,7)=Menus!$I$4,IF(OR($F163=Menus!$J$5,$F163=Menus!$J$6,$F163=Menus!$J$7,$F163=Menus!$J$8),OK,NOT_OK),IF(OR(VLOOKUP($R163,$D$115:$J$134,7)=Menus!$I$5,VLOOKUP($R163,$D$115:$J$134,7)=Menus!$I$6),IF(OR($F163=Menus!$J$9,$F163=Menus!$J$10,$F163=Menus!$H$11),OK,NOT_OK),IF(VLOOKUP($R163,$D$115:$J$134,7)=Menus!$I$7,IF(OR($F163=Menus!$J$10,$F163=Menus!$J$11,$F163=Menus!$J$12),OK,NOT_OK),IF(VLOOKUP($R163,$D$115:$J$134,7)=Menus!$I$8,IF(OR($F163=Menus!$J$13,$F163=Menus!$J$14),OK,NOT_OK),IF(VLOOKUP($R163,$D$115:$J$134,7)=Menus!$I$9,IF($F163=Menus!$J$13,OK,NOT_OK),IF(VLOOKUP($R163,$D$115:$J$134,7)=Menus!$I$10,NOT_OK,"")))))))))&amp;IF($D163="","",IF(AND($J163&lt;&gt;Menus!$I$2,$J163&lt;&gt;Menus!$I$10),Last,IF(AND($F163&lt;&gt;Menus!$I$2,$J163=Menus!$I$10),Final,"")))))</f>
        <v>Please select a First Level Principal Entity #, as applicable.</v>
      </c>
      <c r="R163" s="117" t="str">
        <f t="shared" si="7"/>
        <v/>
      </c>
      <c r="S163" s="103"/>
      <c r="T163" s="117">
        <f t="shared" si="6"/>
        <v>0</v>
      </c>
    </row>
    <row r="164" spans="2:20" ht="20.100000000000001" customHeight="1" x14ac:dyDescent="0.25">
      <c r="B164" s="41" t="s">
        <v>12</v>
      </c>
      <c r="D164" s="22" t="str">
        <f>IF($B164=Menus!$O$2,"",IF(LEFT($B164,3)="N/A","N/A",TEXT(IF(RIGHT(LEFT($B164,2),1)=".",LEFT($B164,1),LEFT($B164,2)),"#")&amp;"."&amp;CHOOSE(IF($B164=Menus!$O$2,0,COUNTIF($B$142:$B164,$B164)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4" s="22"/>
      <c r="F164" s="30" t="s">
        <v>2</v>
      </c>
      <c r="G164" s="74"/>
      <c r="H164" s="9"/>
      <c r="I164" s="73"/>
      <c r="J164" s="9" t="s">
        <v>2</v>
      </c>
      <c r="L164" s="95" t="str">
        <f>IF(OR($F$4=Menus!$Q$4,$F$4=Menus!$Q$5),"Rows for 2nd Co-Developer Data.",IF($F$4=Menus!$Q$2,"Enter # of Developers in F4.","Rows N/A - only 1 Developer listed."))</f>
        <v>Enter # of Developers in F4.</v>
      </c>
      <c r="N164" s="101" t="str">
        <f>IF(OR($F164=Menus!$J$2,$F164=Menus!$J$3,$F164=Menus!$J$4,$F164=Menus!$J$5,$F164=Menus!$J$6,$F164=Menus!$J$7,$F164=Menus!$J$8,$F164=Menus!$J$9,$F164=Menus!$J$10,$F164=Menus!$J$11,$F164=Menus!$J$12,$F164=Menus!$J$13,$F164=Menus!$J$14)=FALSE,Pof1st_NotOK,IF(OR(AND($J164&lt;&gt;Menus!$I$2,$J164&lt;&gt;Menus!$I$3,$J164&lt;&gt;Menus!$I$4,$J164&lt;&gt;Menus!$I$5,$J164&lt;&gt;Menus!$I$6,$J164&lt;&gt;Menus!$I$7,$J164&lt;&gt;Menus!$I$8,$J164&lt;&gt;Menus!$I$9,$J164&lt;&gt;Menus!$I$10),AND(OR($F164=Menus!$H$10,$F164=Menus!$H$11,$F164=Menus!$H$12),AND($J164&lt;&gt;Menus!$I$2,$J164&lt;&gt;Menus!$I$10))),Oof2nd_NotOK,IF(OR($B164=Menus!$N$2,ISERROR(VLOOKUP($R164,$D$115:$J$134,7)))=TRUE,Select1PrincipalNo,IF($F164=Menus!$J$2,SelectaPrincipal,IF(VLOOKUP($R164,$D$115:$J$134,7)=Menus!$I$3,IF(OR($F164=Menus!$J$3,$F164=Menus!$J$4),OK,NOT_OK),IF(VLOOKUP($R164,$D$115:$J$134,7)=Menus!$I$4,IF(OR($F164=Menus!$J$5,$F164=Menus!$J$6,$F164=Menus!$J$7,$F164=Menus!$J$8),OK,NOT_OK),IF(OR(VLOOKUP($R164,$D$115:$J$134,7)=Menus!$I$5,VLOOKUP($R164,$D$115:$J$134,7)=Menus!$I$6),IF(OR($F164=Menus!$J$9,$F164=Menus!$J$10,$F164=Menus!$H$11),OK,NOT_OK),IF(VLOOKUP($R164,$D$115:$J$134,7)=Menus!$I$7,IF(OR($F164=Menus!$J$10,$F164=Menus!$J$11,$F164=Menus!$J$12),OK,NOT_OK),IF(VLOOKUP($R164,$D$115:$J$134,7)=Menus!$I$8,IF(OR($F164=Menus!$J$13,$F164=Menus!$J$14),OK,NOT_OK),IF(VLOOKUP($R164,$D$115:$J$134,7)=Menus!$I$9,IF($F164=Menus!$J$13,OK,NOT_OK),IF(VLOOKUP($R164,$D$115:$J$134,7)=Menus!$I$10,NOT_OK,"")))))))))&amp;IF($D164="","",IF(AND($J164&lt;&gt;Menus!$I$2,$J164&lt;&gt;Menus!$I$10),Last,IF(AND($F164&lt;&gt;Menus!$I$2,$J164=Menus!$I$10),Final,"")))))</f>
        <v>Please select a First Level Principal Entity #, as applicable.</v>
      </c>
      <c r="R164" s="117" t="str">
        <f t="shared" si="7"/>
        <v/>
      </c>
      <c r="S164" s="103"/>
      <c r="T164" s="117">
        <f t="shared" si="6"/>
        <v>0</v>
      </c>
    </row>
    <row r="165" spans="2:20" ht="20.100000000000001" customHeight="1" x14ac:dyDescent="0.25">
      <c r="B165" s="41" t="s">
        <v>12</v>
      </c>
      <c r="D165" s="22" t="str">
        <f>IF($B165=Menus!$O$2,"",IF(LEFT($B165,3)="N/A","N/A",TEXT(IF(RIGHT(LEFT($B165,2),1)=".",LEFT($B165,1),LEFT($B165,2)),"#")&amp;"."&amp;CHOOSE(IF($B165=Menus!$O$2,0,COUNTIF($B$142:$B165,$B165)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5" s="22"/>
      <c r="F165" s="30" t="s">
        <v>2</v>
      </c>
      <c r="G165" s="74"/>
      <c r="H165" s="9"/>
      <c r="I165" s="73"/>
      <c r="J165" s="9" t="s">
        <v>2</v>
      </c>
      <c r="L165" s="95" t="str">
        <f>IF(OR($F$4=Menus!$Q$4,$F$4=Menus!$Q$5),"Rows for 2nd Co-Developer Data.",IF($F$4=Menus!$Q$2,"Enter # of Developers in F4.","Rows N/A - only 1 Developer listed."))</f>
        <v>Enter # of Developers in F4.</v>
      </c>
      <c r="N165" s="101" t="str">
        <f>IF(OR($F165=Menus!$J$2,$F165=Menus!$J$3,$F165=Menus!$J$4,$F165=Menus!$J$5,$F165=Menus!$J$6,$F165=Menus!$J$7,$F165=Menus!$J$8,$F165=Menus!$J$9,$F165=Menus!$J$10,$F165=Menus!$J$11,$F165=Menus!$J$12,$F165=Menus!$J$13,$F165=Menus!$J$14)=FALSE,Pof1st_NotOK,IF(OR(AND($J165&lt;&gt;Menus!$I$2,$J165&lt;&gt;Menus!$I$3,$J165&lt;&gt;Menus!$I$4,$J165&lt;&gt;Menus!$I$5,$J165&lt;&gt;Menus!$I$6,$J165&lt;&gt;Menus!$I$7,$J165&lt;&gt;Menus!$I$8,$J165&lt;&gt;Menus!$I$9,$J165&lt;&gt;Menus!$I$10),AND(OR($F165=Menus!$H$10,$F165=Menus!$H$11,$F165=Menus!$H$12),AND($J165&lt;&gt;Menus!$I$2,$J165&lt;&gt;Menus!$I$10))),Oof2nd_NotOK,IF(OR($B165=Menus!$N$2,ISERROR(VLOOKUP($R165,$D$115:$J$134,7)))=TRUE,Select1PrincipalNo,IF($F165=Menus!$J$2,SelectaPrincipal,IF(VLOOKUP($R165,$D$115:$J$134,7)=Menus!$I$3,IF(OR($F165=Menus!$J$3,$F165=Menus!$J$4),OK,NOT_OK),IF(VLOOKUP($R165,$D$115:$J$134,7)=Menus!$I$4,IF(OR($F165=Menus!$J$5,$F165=Menus!$J$6,$F165=Menus!$J$7,$F165=Menus!$J$8),OK,NOT_OK),IF(OR(VLOOKUP($R165,$D$115:$J$134,7)=Menus!$I$5,VLOOKUP($R165,$D$115:$J$134,7)=Menus!$I$6),IF(OR($F165=Menus!$J$9,$F165=Menus!$J$10,$F165=Menus!$H$11),OK,NOT_OK),IF(VLOOKUP($R165,$D$115:$J$134,7)=Menus!$I$7,IF(OR($F165=Menus!$J$10,$F165=Menus!$J$11,$F165=Menus!$J$12),OK,NOT_OK),IF(VLOOKUP($R165,$D$115:$J$134,7)=Menus!$I$8,IF(OR($F165=Menus!$J$13,$F165=Menus!$J$14),OK,NOT_OK),IF(VLOOKUP($R165,$D$115:$J$134,7)=Menus!$I$9,IF($F165=Menus!$J$13,OK,NOT_OK),IF(VLOOKUP($R165,$D$115:$J$134,7)=Menus!$I$10,NOT_OK,"")))))))))&amp;IF($D165="","",IF(AND($J165&lt;&gt;Menus!$I$2,$J165&lt;&gt;Menus!$I$10),Last,IF(AND($F165&lt;&gt;Menus!$I$2,$J165=Menus!$I$10),Final,"")))))</f>
        <v>Please select a First Level Principal Entity #, as applicable.</v>
      </c>
      <c r="R165" s="117" t="str">
        <f t="shared" si="7"/>
        <v/>
      </c>
      <c r="S165" s="103"/>
      <c r="T165" s="117">
        <f t="shared" si="6"/>
        <v>0</v>
      </c>
    </row>
    <row r="166" spans="2:20" ht="20.100000000000001" customHeight="1" x14ac:dyDescent="0.25">
      <c r="B166" s="41" t="s">
        <v>12</v>
      </c>
      <c r="D166" s="22" t="str">
        <f>IF($B166=Menus!$O$2,"",IF(LEFT($B166,3)="N/A","N/A",TEXT(IF(RIGHT(LEFT($B166,2),1)=".",LEFT($B166,1),LEFT($B166,2)),"#")&amp;"."&amp;CHOOSE(IF($B166=Menus!$O$2,0,COUNTIF($B$142:$B166,$B166)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6" s="22"/>
      <c r="F166" s="30" t="s">
        <v>2</v>
      </c>
      <c r="G166" s="74"/>
      <c r="H166" s="9"/>
      <c r="I166" s="73"/>
      <c r="J166" s="9" t="s">
        <v>2</v>
      </c>
      <c r="L166" s="95" t="str">
        <f>IF(OR($F$4=Menus!$Q$4,$F$4=Menus!$Q$5),"Rows for 2nd Co-Developer Data.",IF($F$4=Menus!$Q$2,"Enter # of Developers in F4.","Rows N/A - only 1 Developer listed."))</f>
        <v>Enter # of Developers in F4.</v>
      </c>
      <c r="N166" s="101" t="str">
        <f>IF(OR($F166=Menus!$J$2,$F166=Menus!$J$3,$F166=Menus!$J$4,$F166=Menus!$J$5,$F166=Menus!$J$6,$F166=Menus!$J$7,$F166=Menus!$J$8,$F166=Menus!$J$9,$F166=Menus!$J$10,$F166=Menus!$J$11,$F166=Menus!$J$12,$F166=Menus!$J$13,$F166=Menus!$J$14)=FALSE,Pof1st_NotOK,IF(OR(AND($J166&lt;&gt;Menus!$I$2,$J166&lt;&gt;Menus!$I$3,$J166&lt;&gt;Menus!$I$4,$J166&lt;&gt;Menus!$I$5,$J166&lt;&gt;Menus!$I$6,$J166&lt;&gt;Menus!$I$7,$J166&lt;&gt;Menus!$I$8,$J166&lt;&gt;Menus!$I$9,$J166&lt;&gt;Menus!$I$10),AND(OR($F166=Menus!$H$10,$F166=Menus!$H$11,$F166=Menus!$H$12),AND($J166&lt;&gt;Menus!$I$2,$J166&lt;&gt;Menus!$I$10))),Oof2nd_NotOK,IF(OR($B166=Menus!$N$2,ISERROR(VLOOKUP($R166,$D$115:$J$134,7)))=TRUE,Select1PrincipalNo,IF($F166=Menus!$J$2,SelectaPrincipal,IF(VLOOKUP($R166,$D$115:$J$134,7)=Menus!$I$3,IF(OR($F166=Menus!$J$3,$F166=Menus!$J$4),OK,NOT_OK),IF(VLOOKUP($R166,$D$115:$J$134,7)=Menus!$I$4,IF(OR($F166=Menus!$J$5,$F166=Menus!$J$6,$F166=Menus!$J$7,$F166=Menus!$J$8),OK,NOT_OK),IF(OR(VLOOKUP($R166,$D$115:$J$134,7)=Menus!$I$5,VLOOKUP($R166,$D$115:$J$134,7)=Menus!$I$6),IF(OR($F166=Menus!$J$9,$F166=Menus!$J$10,$F166=Menus!$H$11),OK,NOT_OK),IF(VLOOKUP($R166,$D$115:$J$134,7)=Menus!$I$7,IF(OR($F166=Menus!$J$10,$F166=Menus!$J$11,$F166=Menus!$J$12),OK,NOT_OK),IF(VLOOKUP($R166,$D$115:$J$134,7)=Menus!$I$8,IF(OR($F166=Menus!$J$13,$F166=Menus!$J$14),OK,NOT_OK),IF(VLOOKUP($R166,$D$115:$J$134,7)=Menus!$I$9,IF($F166=Menus!$J$13,OK,NOT_OK),IF(VLOOKUP($R166,$D$115:$J$134,7)=Menus!$I$10,NOT_OK,"")))))))))&amp;IF($D166="","",IF(AND($J166&lt;&gt;Menus!$I$2,$J166&lt;&gt;Menus!$I$10),Last,IF(AND($F166&lt;&gt;Menus!$I$2,$J166=Menus!$I$10),Final,"")))))</f>
        <v>Please select a First Level Principal Entity #, as applicable.</v>
      </c>
      <c r="R166" s="117" t="str">
        <f t="shared" si="7"/>
        <v/>
      </c>
      <c r="S166" s="103"/>
      <c r="T166" s="117">
        <f t="shared" si="6"/>
        <v>0</v>
      </c>
    </row>
    <row r="167" spans="2:20" ht="20.100000000000001" customHeight="1" x14ac:dyDescent="0.25">
      <c r="B167" s="41" t="s">
        <v>12</v>
      </c>
      <c r="D167" s="22" t="str">
        <f>IF($B167=Menus!$O$2,"",IF(LEFT($B167,3)="N/A","N/A",TEXT(IF(RIGHT(LEFT($B167,2),1)=".",LEFT($B167,1),LEFT($B167,2)),"#")&amp;"."&amp;CHOOSE(IF($B167=Menus!$O$2,0,COUNTIF($B$142:$B167,$B167)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7" s="22"/>
      <c r="F167" s="30" t="s">
        <v>2</v>
      </c>
      <c r="G167" s="74"/>
      <c r="H167" s="9"/>
      <c r="I167" s="73"/>
      <c r="J167" s="9" t="s">
        <v>2</v>
      </c>
      <c r="L167" s="95" t="str">
        <f>IF(OR($F$4=Menus!$Q$4,$F$4=Menus!$Q$5),"Rows for 2nd Co-Developer Data.",IF($F$4=Menus!$Q$2,"Enter # of Developers in F4.","Rows N/A - only 1 Developer listed."))</f>
        <v>Enter # of Developers in F4.</v>
      </c>
      <c r="N167" s="101" t="str">
        <f>IF(OR($F167=Menus!$J$2,$F167=Menus!$J$3,$F167=Menus!$J$4,$F167=Menus!$J$5,$F167=Menus!$J$6,$F167=Menus!$J$7,$F167=Menus!$J$8,$F167=Menus!$J$9,$F167=Menus!$J$10,$F167=Menus!$J$11,$F167=Menus!$J$12,$F167=Menus!$J$13,$F167=Menus!$J$14)=FALSE,Pof1st_NotOK,IF(OR(AND($J167&lt;&gt;Menus!$I$2,$J167&lt;&gt;Menus!$I$3,$J167&lt;&gt;Menus!$I$4,$J167&lt;&gt;Menus!$I$5,$J167&lt;&gt;Menus!$I$6,$J167&lt;&gt;Menus!$I$7,$J167&lt;&gt;Menus!$I$8,$J167&lt;&gt;Menus!$I$9,$J167&lt;&gt;Menus!$I$10),AND(OR($F167=Menus!$H$10,$F167=Menus!$H$11,$F167=Menus!$H$12),AND($J167&lt;&gt;Menus!$I$2,$J167&lt;&gt;Menus!$I$10))),Oof2nd_NotOK,IF(OR($B167=Menus!$N$2,ISERROR(VLOOKUP($R167,$D$115:$J$134,7)))=TRUE,Select1PrincipalNo,IF($F167=Menus!$J$2,SelectaPrincipal,IF(VLOOKUP($R167,$D$115:$J$134,7)=Menus!$I$3,IF(OR($F167=Menus!$J$3,$F167=Menus!$J$4),OK,NOT_OK),IF(VLOOKUP($R167,$D$115:$J$134,7)=Menus!$I$4,IF(OR($F167=Menus!$J$5,$F167=Menus!$J$6,$F167=Menus!$J$7,$F167=Menus!$J$8),OK,NOT_OK),IF(OR(VLOOKUP($R167,$D$115:$J$134,7)=Menus!$I$5,VLOOKUP($R167,$D$115:$J$134,7)=Menus!$I$6),IF(OR($F167=Menus!$J$9,$F167=Menus!$J$10,$F167=Menus!$H$11),OK,NOT_OK),IF(VLOOKUP($R167,$D$115:$J$134,7)=Menus!$I$7,IF(OR($F167=Menus!$J$10,$F167=Menus!$J$11,$F167=Menus!$J$12),OK,NOT_OK),IF(VLOOKUP($R167,$D$115:$J$134,7)=Menus!$I$8,IF(OR($F167=Menus!$J$13,$F167=Menus!$J$14),OK,NOT_OK),IF(VLOOKUP($R167,$D$115:$J$134,7)=Menus!$I$9,IF($F167=Menus!$J$13,OK,NOT_OK),IF(VLOOKUP($R167,$D$115:$J$134,7)=Menus!$I$10,NOT_OK,"")))))))))&amp;IF($D167="","",IF(AND($J167&lt;&gt;Menus!$I$2,$J167&lt;&gt;Menus!$I$10),Last,IF(AND($F167&lt;&gt;Menus!$I$2,$J167=Menus!$I$10),Final,"")))))</f>
        <v>Please select a First Level Principal Entity #, as applicable.</v>
      </c>
      <c r="R167" s="117" t="str">
        <f t="shared" si="7"/>
        <v/>
      </c>
      <c r="S167" s="103"/>
      <c r="T167" s="117">
        <f t="shared" si="6"/>
        <v>0</v>
      </c>
    </row>
    <row r="168" spans="2:20" ht="20.100000000000001" customHeight="1" x14ac:dyDescent="0.25">
      <c r="B168" s="41" t="s">
        <v>12</v>
      </c>
      <c r="D168" s="22" t="str">
        <f>IF($B168=Menus!$O$2,"",IF(LEFT($B168,3)="N/A","N/A",TEXT(IF(RIGHT(LEFT($B168,2),1)=".",LEFT($B168,1),LEFT($B168,2)),"#")&amp;"."&amp;CHOOSE(IF($B168=Menus!$O$2,0,COUNTIF($B$142:$B168,$B168)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8" s="22"/>
      <c r="F168" s="30" t="s">
        <v>2</v>
      </c>
      <c r="G168" s="74"/>
      <c r="H168" s="9"/>
      <c r="I168" s="73"/>
      <c r="J168" s="9" t="s">
        <v>2</v>
      </c>
      <c r="L168" s="95" t="str">
        <f>IF(OR($F$4=Menus!$Q$4,$F$4=Menus!$Q$5),"Rows for 2nd Co-Developer Data.",IF($F$4=Menus!$Q$2,"Enter # of Developers in F4.","Rows N/A - only 1 Developer listed."))</f>
        <v>Enter # of Developers in F4.</v>
      </c>
      <c r="N168" s="101" t="str">
        <f>IF(OR($F168=Menus!$J$2,$F168=Menus!$J$3,$F168=Menus!$J$4,$F168=Menus!$J$5,$F168=Menus!$J$6,$F168=Menus!$J$7,$F168=Menus!$J$8,$F168=Menus!$J$9,$F168=Menus!$J$10,$F168=Menus!$J$11,$F168=Menus!$J$12,$F168=Menus!$J$13,$F168=Menus!$J$14)=FALSE,Pof1st_NotOK,IF(OR(AND($J168&lt;&gt;Menus!$I$2,$J168&lt;&gt;Menus!$I$3,$J168&lt;&gt;Menus!$I$4,$J168&lt;&gt;Menus!$I$5,$J168&lt;&gt;Menus!$I$6,$J168&lt;&gt;Menus!$I$7,$J168&lt;&gt;Menus!$I$8,$J168&lt;&gt;Menus!$I$9,$J168&lt;&gt;Menus!$I$10),AND(OR($F168=Menus!$H$10,$F168=Menus!$H$11,$F168=Menus!$H$12),AND($J168&lt;&gt;Menus!$I$2,$J168&lt;&gt;Menus!$I$10))),Oof2nd_NotOK,IF(OR($B168=Menus!$N$2,ISERROR(VLOOKUP($R168,$D$115:$J$134,7)))=TRUE,Select1PrincipalNo,IF($F168=Menus!$J$2,SelectaPrincipal,IF(VLOOKUP($R168,$D$115:$J$134,7)=Menus!$I$3,IF(OR($F168=Menus!$J$3,$F168=Menus!$J$4),OK,NOT_OK),IF(VLOOKUP($R168,$D$115:$J$134,7)=Menus!$I$4,IF(OR($F168=Menus!$J$5,$F168=Menus!$J$6,$F168=Menus!$J$7,$F168=Menus!$J$8),OK,NOT_OK),IF(OR(VLOOKUP($R168,$D$115:$J$134,7)=Menus!$I$5,VLOOKUP($R168,$D$115:$J$134,7)=Menus!$I$6),IF(OR($F168=Menus!$J$9,$F168=Menus!$J$10,$F168=Menus!$H$11),OK,NOT_OK),IF(VLOOKUP($R168,$D$115:$J$134,7)=Menus!$I$7,IF(OR($F168=Menus!$J$10,$F168=Menus!$J$11,$F168=Menus!$J$12),OK,NOT_OK),IF(VLOOKUP($R168,$D$115:$J$134,7)=Menus!$I$8,IF(OR($F168=Menus!$J$13,$F168=Menus!$J$14),OK,NOT_OK),IF(VLOOKUP($R168,$D$115:$J$134,7)=Menus!$I$9,IF($F168=Menus!$J$13,OK,NOT_OK),IF(VLOOKUP($R168,$D$115:$J$134,7)=Menus!$I$10,NOT_OK,"")))))))))&amp;IF($D168="","",IF(AND($J168&lt;&gt;Menus!$I$2,$J168&lt;&gt;Menus!$I$10),Last,IF(AND($F168&lt;&gt;Menus!$I$2,$J168=Menus!$I$10),Final,"")))))</f>
        <v>Please select a First Level Principal Entity #, as applicable.</v>
      </c>
      <c r="R168" s="117" t="str">
        <f t="shared" si="7"/>
        <v/>
      </c>
      <c r="S168" s="103"/>
      <c r="T168" s="117">
        <f t="shared" si="6"/>
        <v>0</v>
      </c>
    </row>
    <row r="169" spans="2:20" ht="20.100000000000001" customHeight="1" x14ac:dyDescent="0.25">
      <c r="B169" s="41" t="s">
        <v>12</v>
      </c>
      <c r="D169" s="22" t="str">
        <f>IF($B169=Menus!$O$2,"",IF(LEFT($B169,3)="N/A","N/A",TEXT(IF(RIGHT(LEFT($B169,2),1)=".",LEFT($B169,1),LEFT($B169,2)),"#")&amp;"."&amp;CHOOSE(IF($B169=Menus!$O$2,0,COUNTIF($B$142:$B169,$B169)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69" s="22"/>
      <c r="F169" s="30" t="s">
        <v>2</v>
      </c>
      <c r="G169" s="74"/>
      <c r="H169" s="9"/>
      <c r="I169" s="73"/>
      <c r="J169" s="9" t="s">
        <v>2</v>
      </c>
      <c r="L169" s="95" t="str">
        <f>IF(OR($F$4=Menus!$Q$4,$F$4=Menus!$Q$5),"Rows for 2nd Co-Developer Data.",IF($F$4=Menus!$Q$2,"Enter # of Developers in F4.","Rows N/A - only 1 Developer listed."))</f>
        <v>Enter # of Developers in F4.</v>
      </c>
      <c r="N169" s="101" t="str">
        <f>IF(OR($F169=Menus!$J$2,$F169=Menus!$J$3,$F169=Menus!$J$4,$F169=Menus!$J$5,$F169=Menus!$J$6,$F169=Menus!$J$7,$F169=Menus!$J$8,$F169=Menus!$J$9,$F169=Menus!$J$10,$F169=Menus!$J$11,$F169=Menus!$J$12,$F169=Menus!$J$13,$F169=Menus!$J$14)=FALSE,Pof1st_NotOK,IF(OR(AND($J169&lt;&gt;Menus!$I$2,$J169&lt;&gt;Menus!$I$3,$J169&lt;&gt;Menus!$I$4,$J169&lt;&gt;Menus!$I$5,$J169&lt;&gt;Menus!$I$6,$J169&lt;&gt;Menus!$I$7,$J169&lt;&gt;Menus!$I$8,$J169&lt;&gt;Menus!$I$9,$J169&lt;&gt;Menus!$I$10),AND(OR($F169=Menus!$H$10,$F169=Menus!$H$11,$F169=Menus!$H$12),AND($J169&lt;&gt;Menus!$I$2,$J169&lt;&gt;Menus!$I$10))),Oof2nd_NotOK,IF(OR($B169=Menus!$N$2,ISERROR(VLOOKUP($R169,$D$115:$J$134,7)))=TRUE,Select1PrincipalNo,IF($F169=Menus!$J$2,SelectaPrincipal,IF(VLOOKUP($R169,$D$115:$J$134,7)=Menus!$I$3,IF(OR($F169=Menus!$J$3,$F169=Menus!$J$4),OK,NOT_OK),IF(VLOOKUP($R169,$D$115:$J$134,7)=Menus!$I$4,IF(OR($F169=Menus!$J$5,$F169=Menus!$J$6,$F169=Menus!$J$7,$F169=Menus!$J$8),OK,NOT_OK),IF(OR(VLOOKUP($R169,$D$115:$J$134,7)=Menus!$I$5,VLOOKUP($R169,$D$115:$J$134,7)=Menus!$I$6),IF(OR($F169=Menus!$J$9,$F169=Menus!$J$10,$F169=Menus!$H$11),OK,NOT_OK),IF(VLOOKUP($R169,$D$115:$J$134,7)=Menus!$I$7,IF(OR($F169=Menus!$J$10,$F169=Menus!$J$11,$F169=Menus!$J$12),OK,NOT_OK),IF(VLOOKUP($R169,$D$115:$J$134,7)=Menus!$I$8,IF(OR($F169=Menus!$J$13,$F169=Menus!$J$14),OK,NOT_OK),IF(VLOOKUP($R169,$D$115:$J$134,7)=Menus!$I$9,IF($F169=Menus!$J$13,OK,NOT_OK),IF(VLOOKUP($R169,$D$115:$J$134,7)=Menus!$I$10,NOT_OK,"")))))))))&amp;IF($D169="","",IF(AND($J169&lt;&gt;Menus!$I$2,$J169&lt;&gt;Menus!$I$10),Last,IF(AND($F169&lt;&gt;Menus!$I$2,$J169=Menus!$I$10),Final,"")))))</f>
        <v>Please select a First Level Principal Entity #, as applicable.</v>
      </c>
      <c r="R169" s="117" t="str">
        <f t="shared" si="7"/>
        <v/>
      </c>
      <c r="S169" s="103"/>
      <c r="T169" s="117">
        <f t="shared" si="6"/>
        <v>0</v>
      </c>
    </row>
    <row r="170" spans="2:20" ht="20.100000000000001" customHeight="1" x14ac:dyDescent="0.25">
      <c r="B170" s="41" t="s">
        <v>12</v>
      </c>
      <c r="D170" s="22" t="str">
        <f>IF($B170=Menus!$O$2,"",IF(LEFT($B170,3)="N/A","N/A",TEXT(IF(RIGHT(LEFT($B170,2),1)=".",LEFT($B170,1),LEFT($B170,2)),"#")&amp;"."&amp;CHOOSE(IF($B170=Menus!$O$2,0,COUNTIF($B$142:$B170,$B170)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0" s="22"/>
      <c r="F170" s="30" t="s">
        <v>2</v>
      </c>
      <c r="G170" s="74"/>
      <c r="H170" s="9"/>
      <c r="I170" s="73"/>
      <c r="J170" s="9" t="s">
        <v>2</v>
      </c>
      <c r="L170" s="95" t="str">
        <f>IF(OR($F$4=Menus!$Q$4,$F$4=Menus!$Q$5),"Rows for 2nd Co-Developer Data.",IF($F$4=Menus!$Q$2,"Enter # of Developers in F4.","Rows N/A - only 1 Developer listed."))</f>
        <v>Enter # of Developers in F4.</v>
      </c>
      <c r="N170" s="101" t="str">
        <f>IF(OR($F170=Menus!$J$2,$F170=Menus!$J$3,$F170=Menus!$J$4,$F170=Menus!$J$5,$F170=Menus!$J$6,$F170=Menus!$J$7,$F170=Menus!$J$8,$F170=Menus!$J$9,$F170=Menus!$J$10,$F170=Menus!$J$11,$F170=Menus!$J$12,$F170=Menus!$J$13,$F170=Menus!$J$14)=FALSE,Pof1st_NotOK,IF(OR(AND($J170&lt;&gt;Menus!$I$2,$J170&lt;&gt;Menus!$I$3,$J170&lt;&gt;Menus!$I$4,$J170&lt;&gt;Menus!$I$5,$J170&lt;&gt;Menus!$I$6,$J170&lt;&gt;Menus!$I$7,$J170&lt;&gt;Menus!$I$8,$J170&lt;&gt;Menus!$I$9,$J170&lt;&gt;Menus!$I$10),AND(OR($F170=Menus!$H$10,$F170=Menus!$H$11,$F170=Menus!$H$12),AND($J170&lt;&gt;Menus!$I$2,$J170&lt;&gt;Menus!$I$10))),Oof2nd_NotOK,IF(OR($B170=Menus!$N$2,ISERROR(VLOOKUP($R170,$D$115:$J$134,7)))=TRUE,Select1PrincipalNo,IF($F170=Menus!$J$2,SelectaPrincipal,IF(VLOOKUP($R170,$D$115:$J$134,7)=Menus!$I$3,IF(OR($F170=Menus!$J$3,$F170=Menus!$J$4),OK,NOT_OK),IF(VLOOKUP($R170,$D$115:$J$134,7)=Menus!$I$4,IF(OR($F170=Menus!$J$5,$F170=Menus!$J$6,$F170=Menus!$J$7,$F170=Menus!$J$8),OK,NOT_OK),IF(OR(VLOOKUP($R170,$D$115:$J$134,7)=Menus!$I$5,VLOOKUP($R170,$D$115:$J$134,7)=Menus!$I$6),IF(OR($F170=Menus!$J$9,$F170=Menus!$J$10,$F170=Menus!$H$11),OK,NOT_OK),IF(VLOOKUP($R170,$D$115:$J$134,7)=Menus!$I$7,IF(OR($F170=Menus!$J$10,$F170=Menus!$J$11,$F170=Menus!$J$12),OK,NOT_OK),IF(VLOOKUP($R170,$D$115:$J$134,7)=Menus!$I$8,IF(OR($F170=Menus!$J$13,$F170=Menus!$J$14),OK,NOT_OK),IF(VLOOKUP($R170,$D$115:$J$134,7)=Menus!$I$9,IF($F170=Menus!$J$13,OK,NOT_OK),IF(VLOOKUP($R170,$D$115:$J$134,7)=Menus!$I$10,NOT_OK,"")))))))))&amp;IF($D170="","",IF(AND($J170&lt;&gt;Menus!$I$2,$J170&lt;&gt;Menus!$I$10),Last,IF(AND($F170&lt;&gt;Menus!$I$2,$J170=Menus!$I$10),Final,"")))))</f>
        <v>Please select a First Level Principal Entity #, as applicable.</v>
      </c>
      <c r="R170" s="117" t="str">
        <f t="shared" si="7"/>
        <v/>
      </c>
      <c r="S170" s="103"/>
      <c r="T170" s="117">
        <f t="shared" si="6"/>
        <v>0</v>
      </c>
    </row>
    <row r="171" spans="2:20" ht="20.100000000000001" customHeight="1" x14ac:dyDescent="0.25">
      <c r="B171" s="41" t="s">
        <v>12</v>
      </c>
      <c r="D171" s="22" t="str">
        <f>IF($B171=Menus!$O$2,"",IF(LEFT($B171,3)="N/A","N/A",TEXT(IF(RIGHT(LEFT($B171,2),1)=".",LEFT($B171,1),LEFT($B171,2)),"#")&amp;"."&amp;CHOOSE(IF($B171=Menus!$O$2,0,COUNTIF($B$142:$B171,$B171)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1" s="22"/>
      <c r="F171" s="30" t="s">
        <v>2</v>
      </c>
      <c r="G171" s="74"/>
      <c r="H171" s="9"/>
      <c r="I171" s="73"/>
      <c r="J171" s="9" t="s">
        <v>2</v>
      </c>
      <c r="L171" s="95" t="str">
        <f>IF(OR($F$4=Menus!$Q$4,$F$4=Menus!$Q$5),"Rows for 2nd Co-Developer Data.",IF($F$4=Menus!$Q$2,"Enter # of Developers in F4.","Rows N/A - only 1 Developer listed."))</f>
        <v>Enter # of Developers in F4.</v>
      </c>
      <c r="N171" s="101" t="str">
        <f>IF(OR($F171=Menus!$J$2,$F171=Menus!$J$3,$F171=Menus!$J$4,$F171=Menus!$J$5,$F171=Menus!$J$6,$F171=Menus!$J$7,$F171=Menus!$J$8,$F171=Menus!$J$9,$F171=Menus!$J$10,$F171=Menus!$J$11,$F171=Menus!$J$12,$F171=Menus!$J$13,$F171=Menus!$J$14)=FALSE,Pof1st_NotOK,IF(OR(AND($J171&lt;&gt;Menus!$I$2,$J171&lt;&gt;Menus!$I$3,$J171&lt;&gt;Menus!$I$4,$J171&lt;&gt;Menus!$I$5,$J171&lt;&gt;Menus!$I$6,$J171&lt;&gt;Menus!$I$7,$J171&lt;&gt;Menus!$I$8,$J171&lt;&gt;Menus!$I$9,$J171&lt;&gt;Menus!$I$10),AND(OR($F171=Menus!$H$10,$F171=Menus!$H$11,$F171=Menus!$H$12),AND($J171&lt;&gt;Menus!$I$2,$J171&lt;&gt;Menus!$I$10))),Oof2nd_NotOK,IF(OR($B171=Menus!$N$2,ISERROR(VLOOKUP($R171,$D$115:$J$134,7)))=TRUE,Select1PrincipalNo,IF($F171=Menus!$J$2,SelectaPrincipal,IF(VLOOKUP($R171,$D$115:$J$134,7)=Menus!$I$3,IF(OR($F171=Menus!$J$3,$F171=Menus!$J$4),OK,NOT_OK),IF(VLOOKUP($R171,$D$115:$J$134,7)=Menus!$I$4,IF(OR($F171=Menus!$J$5,$F171=Menus!$J$6,$F171=Menus!$J$7,$F171=Menus!$J$8),OK,NOT_OK),IF(OR(VLOOKUP($R171,$D$115:$J$134,7)=Menus!$I$5,VLOOKUP($R171,$D$115:$J$134,7)=Menus!$I$6),IF(OR($F171=Menus!$J$9,$F171=Menus!$J$10,$F171=Menus!$H$11),OK,NOT_OK),IF(VLOOKUP($R171,$D$115:$J$134,7)=Menus!$I$7,IF(OR($F171=Menus!$J$10,$F171=Menus!$J$11,$F171=Menus!$J$12),OK,NOT_OK),IF(VLOOKUP($R171,$D$115:$J$134,7)=Menus!$I$8,IF(OR($F171=Menus!$J$13,$F171=Menus!$J$14),OK,NOT_OK),IF(VLOOKUP($R171,$D$115:$J$134,7)=Menus!$I$9,IF($F171=Menus!$J$13,OK,NOT_OK),IF(VLOOKUP($R171,$D$115:$J$134,7)=Menus!$I$10,NOT_OK,"")))))))))&amp;IF($D171="","",IF(AND($J171&lt;&gt;Menus!$I$2,$J171&lt;&gt;Menus!$I$10),Last,IF(AND($F171&lt;&gt;Menus!$I$2,$J171=Menus!$I$10),Final,"")))))</f>
        <v>Please select a First Level Principal Entity #, as applicable.</v>
      </c>
      <c r="R171" s="117" t="str">
        <f t="shared" si="7"/>
        <v/>
      </c>
      <c r="S171" s="103"/>
      <c r="T171" s="117">
        <f t="shared" si="6"/>
        <v>0</v>
      </c>
    </row>
    <row r="172" spans="2:20" ht="20.100000000000001" customHeight="1" x14ac:dyDescent="0.25">
      <c r="B172" s="41" t="s">
        <v>12</v>
      </c>
      <c r="D172" s="22" t="str">
        <f>IF($B172=Menus!$O$2,"",IF(LEFT($B172,3)="N/A","N/A",TEXT(IF(RIGHT(LEFT($B172,2),1)=".",LEFT($B172,1),LEFT($B172,2)),"#")&amp;"."&amp;CHOOSE(IF($B172=Menus!$O$2,0,COUNTIF($B$142:$B172,$B172)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2" s="22"/>
      <c r="F172" s="30" t="s">
        <v>2</v>
      </c>
      <c r="G172" s="74"/>
      <c r="H172" s="9"/>
      <c r="I172" s="73"/>
      <c r="J172" s="9" t="s">
        <v>2</v>
      </c>
      <c r="L172" s="95" t="str">
        <f>IF(OR($F$4=Menus!$Q$4,$F$4=Menus!$Q$5),"Rows for 2nd Co-Developer Data.",IF($F$4=Menus!$Q$2,"Enter # of Developers in F4.","Rows N/A - only 1 Developer listed."))</f>
        <v>Enter # of Developers in F4.</v>
      </c>
      <c r="N172" s="101" t="str">
        <f>IF(OR($F172=Menus!$J$2,$F172=Menus!$J$3,$F172=Menus!$J$4,$F172=Menus!$J$5,$F172=Menus!$J$6,$F172=Menus!$J$7,$F172=Menus!$J$8,$F172=Menus!$J$9,$F172=Menus!$J$10,$F172=Menus!$J$11,$F172=Menus!$J$12,$F172=Menus!$J$13,$F172=Menus!$J$14)=FALSE,Pof1st_NotOK,IF(OR(AND($J172&lt;&gt;Menus!$I$2,$J172&lt;&gt;Menus!$I$3,$J172&lt;&gt;Menus!$I$4,$J172&lt;&gt;Menus!$I$5,$J172&lt;&gt;Menus!$I$6,$J172&lt;&gt;Menus!$I$7,$J172&lt;&gt;Menus!$I$8,$J172&lt;&gt;Menus!$I$9,$J172&lt;&gt;Menus!$I$10),AND(OR($F172=Menus!$H$10,$F172=Menus!$H$11,$F172=Menus!$H$12),AND($J172&lt;&gt;Menus!$I$2,$J172&lt;&gt;Menus!$I$10))),Oof2nd_NotOK,IF(OR($B172=Menus!$N$2,ISERROR(VLOOKUP($R172,$D$115:$J$134,7)))=TRUE,Select1PrincipalNo,IF($F172=Menus!$J$2,SelectaPrincipal,IF(VLOOKUP($R172,$D$115:$J$134,7)=Menus!$I$3,IF(OR($F172=Menus!$J$3,$F172=Menus!$J$4),OK,NOT_OK),IF(VLOOKUP($R172,$D$115:$J$134,7)=Menus!$I$4,IF(OR($F172=Menus!$J$5,$F172=Menus!$J$6,$F172=Menus!$J$7,$F172=Menus!$J$8),OK,NOT_OK),IF(OR(VLOOKUP($R172,$D$115:$J$134,7)=Menus!$I$5,VLOOKUP($R172,$D$115:$J$134,7)=Menus!$I$6),IF(OR($F172=Menus!$J$9,$F172=Menus!$J$10,$F172=Menus!$H$11),OK,NOT_OK),IF(VLOOKUP($R172,$D$115:$J$134,7)=Menus!$I$7,IF(OR($F172=Menus!$J$10,$F172=Menus!$J$11,$F172=Menus!$J$12),OK,NOT_OK),IF(VLOOKUP($R172,$D$115:$J$134,7)=Menus!$I$8,IF(OR($F172=Menus!$J$13,$F172=Menus!$J$14),OK,NOT_OK),IF(VLOOKUP($R172,$D$115:$J$134,7)=Menus!$I$9,IF($F172=Menus!$J$13,OK,NOT_OK),IF(VLOOKUP($R172,$D$115:$J$134,7)=Menus!$I$10,NOT_OK,"")))))))))&amp;IF($D172="","",IF(AND($J172&lt;&gt;Menus!$I$2,$J172&lt;&gt;Menus!$I$10),Last,IF(AND($F172&lt;&gt;Menus!$I$2,$J172=Menus!$I$10),Final,"")))))</f>
        <v>Please select a First Level Principal Entity #, as applicable.</v>
      </c>
      <c r="R172" s="117" t="str">
        <f t="shared" si="7"/>
        <v/>
      </c>
      <c r="S172" s="103"/>
      <c r="T172" s="117">
        <f t="shared" si="6"/>
        <v>0</v>
      </c>
    </row>
    <row r="173" spans="2:20" ht="20.100000000000001" customHeight="1" x14ac:dyDescent="0.25">
      <c r="B173" s="41" t="s">
        <v>12</v>
      </c>
      <c r="D173" s="22" t="str">
        <f>IF($B173=Menus!$O$2,"",IF(LEFT($B173,3)="N/A","N/A",TEXT(IF(RIGHT(LEFT($B173,2),1)=".",LEFT($B173,1),LEFT($B173,2)),"#")&amp;"."&amp;CHOOSE(IF($B173=Menus!$O$2,0,COUNTIF($B$142:$B173,$B173)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3" s="22"/>
      <c r="F173" s="30" t="s">
        <v>2</v>
      </c>
      <c r="G173" s="74"/>
      <c r="H173" s="9"/>
      <c r="I173" s="73"/>
      <c r="J173" s="9" t="s">
        <v>2</v>
      </c>
      <c r="L173" s="95" t="str">
        <f>IF(OR($F$4=Menus!$Q$4,$F$4=Menus!$Q$5),"Rows for 2nd Co-Developer Data.",IF($F$4=Menus!$Q$2,"Enter # of Developers in F4.","Rows N/A - only 1 Developer listed."))</f>
        <v>Enter # of Developers in F4.</v>
      </c>
      <c r="N173" s="101" t="str">
        <f>IF(OR($F173=Menus!$J$2,$F173=Menus!$J$3,$F173=Menus!$J$4,$F173=Menus!$J$5,$F173=Menus!$J$6,$F173=Menus!$J$7,$F173=Menus!$J$8,$F173=Menus!$J$9,$F173=Menus!$J$10,$F173=Menus!$J$11,$F173=Menus!$J$12,$F173=Menus!$J$13,$F173=Menus!$J$14)=FALSE,Pof1st_NotOK,IF(OR(AND($J173&lt;&gt;Menus!$I$2,$J173&lt;&gt;Menus!$I$3,$J173&lt;&gt;Menus!$I$4,$J173&lt;&gt;Menus!$I$5,$J173&lt;&gt;Menus!$I$6,$J173&lt;&gt;Menus!$I$7,$J173&lt;&gt;Menus!$I$8,$J173&lt;&gt;Menus!$I$9,$J173&lt;&gt;Menus!$I$10),AND(OR($F173=Menus!$H$10,$F173=Menus!$H$11,$F173=Menus!$H$12),AND($J173&lt;&gt;Menus!$I$2,$J173&lt;&gt;Menus!$I$10))),Oof2nd_NotOK,IF(OR($B173=Menus!$N$2,ISERROR(VLOOKUP($R173,$D$115:$J$134,7)))=TRUE,Select1PrincipalNo,IF($F173=Menus!$J$2,SelectaPrincipal,IF(VLOOKUP($R173,$D$115:$J$134,7)=Menus!$I$3,IF(OR($F173=Menus!$J$3,$F173=Menus!$J$4),OK,NOT_OK),IF(VLOOKUP($R173,$D$115:$J$134,7)=Menus!$I$4,IF(OR($F173=Menus!$J$5,$F173=Menus!$J$6,$F173=Menus!$J$7,$F173=Menus!$J$8),OK,NOT_OK),IF(OR(VLOOKUP($R173,$D$115:$J$134,7)=Menus!$I$5,VLOOKUP($R173,$D$115:$J$134,7)=Menus!$I$6),IF(OR($F173=Menus!$J$9,$F173=Menus!$J$10,$F173=Menus!$H$11),OK,NOT_OK),IF(VLOOKUP($R173,$D$115:$J$134,7)=Menus!$I$7,IF(OR($F173=Menus!$J$10,$F173=Menus!$J$11,$F173=Menus!$J$12),OK,NOT_OK),IF(VLOOKUP($R173,$D$115:$J$134,7)=Menus!$I$8,IF(OR($F173=Menus!$J$13,$F173=Menus!$J$14),OK,NOT_OK),IF(VLOOKUP($R173,$D$115:$J$134,7)=Menus!$I$9,IF($F173=Menus!$J$13,OK,NOT_OK),IF(VLOOKUP($R173,$D$115:$J$134,7)=Menus!$I$10,NOT_OK,"")))))))))&amp;IF($D173="","",IF(AND($J173&lt;&gt;Menus!$I$2,$J173&lt;&gt;Menus!$I$10),Last,IF(AND($F173&lt;&gt;Menus!$I$2,$J173=Menus!$I$10),Final,"")))))</f>
        <v>Please select a First Level Principal Entity #, as applicable.</v>
      </c>
      <c r="R173" s="117" t="str">
        <f t="shared" si="7"/>
        <v/>
      </c>
      <c r="S173" s="103"/>
      <c r="T173" s="117">
        <f t="shared" si="6"/>
        <v>0</v>
      </c>
    </row>
    <row r="174" spans="2:20" ht="20.100000000000001" customHeight="1" x14ac:dyDescent="0.25">
      <c r="B174" s="41" t="s">
        <v>12</v>
      </c>
      <c r="D174" s="22" t="str">
        <f>IF($B174=Menus!$O$2,"",IF(LEFT($B174,3)="N/A","N/A",TEXT(IF(RIGHT(LEFT($B174,2),1)=".",LEFT($B174,1),LEFT($B174,2)),"#")&amp;"."&amp;CHOOSE(IF($B174=Menus!$O$2,0,COUNTIF($B$142:$B174,$B174)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4" s="22"/>
      <c r="F174" s="30" t="s">
        <v>2</v>
      </c>
      <c r="G174" s="74"/>
      <c r="H174" s="9"/>
      <c r="I174" s="73"/>
      <c r="J174" s="9" t="s">
        <v>2</v>
      </c>
      <c r="L174" s="95" t="str">
        <f>IF(OR($F$4=Menus!$Q$4,$F$4=Menus!$Q$5),"Rows for 2nd Co-Developer Data.",IF($F$4=Menus!$Q$2,"Enter # of Developers in F4.","Rows N/A - only 1 Developer listed."))</f>
        <v>Enter # of Developers in F4.</v>
      </c>
      <c r="N174" s="101" t="str">
        <f>IF(OR($F174=Menus!$J$2,$F174=Menus!$J$3,$F174=Menus!$J$4,$F174=Menus!$J$5,$F174=Menus!$J$6,$F174=Menus!$J$7,$F174=Menus!$J$8,$F174=Menus!$J$9,$F174=Menus!$J$10,$F174=Menus!$J$11,$F174=Menus!$J$12,$F174=Menus!$J$13,$F174=Menus!$J$14)=FALSE,Pof1st_NotOK,IF(OR(AND($J174&lt;&gt;Menus!$I$2,$J174&lt;&gt;Menus!$I$3,$J174&lt;&gt;Menus!$I$4,$J174&lt;&gt;Menus!$I$5,$J174&lt;&gt;Menus!$I$6,$J174&lt;&gt;Menus!$I$7,$J174&lt;&gt;Menus!$I$8,$J174&lt;&gt;Menus!$I$9,$J174&lt;&gt;Menus!$I$10),AND(OR($F174=Menus!$H$10,$F174=Menus!$H$11,$F174=Menus!$H$12),AND($J174&lt;&gt;Menus!$I$2,$J174&lt;&gt;Menus!$I$10))),Oof2nd_NotOK,IF(OR($B174=Menus!$N$2,ISERROR(VLOOKUP($R174,$D$115:$J$134,7)))=TRUE,Select1PrincipalNo,IF($F174=Menus!$J$2,SelectaPrincipal,IF(VLOOKUP($R174,$D$115:$J$134,7)=Menus!$I$3,IF(OR($F174=Menus!$J$3,$F174=Menus!$J$4),OK,NOT_OK),IF(VLOOKUP($R174,$D$115:$J$134,7)=Menus!$I$4,IF(OR($F174=Menus!$J$5,$F174=Menus!$J$6,$F174=Menus!$J$7,$F174=Menus!$J$8),OK,NOT_OK),IF(OR(VLOOKUP($R174,$D$115:$J$134,7)=Menus!$I$5,VLOOKUP($R174,$D$115:$J$134,7)=Menus!$I$6),IF(OR($F174=Menus!$J$9,$F174=Menus!$J$10,$F174=Menus!$H$11),OK,NOT_OK),IF(VLOOKUP($R174,$D$115:$J$134,7)=Menus!$I$7,IF(OR($F174=Menus!$J$10,$F174=Menus!$J$11,$F174=Menus!$J$12),OK,NOT_OK),IF(VLOOKUP($R174,$D$115:$J$134,7)=Menus!$I$8,IF(OR($F174=Menus!$J$13,$F174=Menus!$J$14),OK,NOT_OK),IF(VLOOKUP($R174,$D$115:$J$134,7)=Menus!$I$9,IF($F174=Menus!$J$13,OK,NOT_OK),IF(VLOOKUP($R174,$D$115:$J$134,7)=Menus!$I$10,NOT_OK,"")))))))))&amp;IF($D174="","",IF(AND($J174&lt;&gt;Menus!$I$2,$J174&lt;&gt;Menus!$I$10),Last,IF(AND($F174&lt;&gt;Menus!$I$2,$J174=Menus!$I$10),Final,"")))))</f>
        <v>Please select a First Level Principal Entity #, as applicable.</v>
      </c>
      <c r="R174" s="117" t="str">
        <f t="shared" si="7"/>
        <v/>
      </c>
      <c r="S174" s="103"/>
      <c r="T174" s="117">
        <f t="shared" ref="T174:T201" si="8">IF(OR(N174=NOT_OK,N174=NOT_OK&amp;Last,N174=NOT_OK&amp;Final,N174=Pof1st_NotOK),1,IF(N174=Oof2nd_NotOK,2,IF(N174=OK&amp;Continue,3,IF(N174=OK&amp;Final,4,0))))</f>
        <v>0</v>
      </c>
    </row>
    <row r="175" spans="2:20" ht="20.100000000000001" customHeight="1" x14ac:dyDescent="0.25">
      <c r="B175" s="41" t="s">
        <v>12</v>
      </c>
      <c r="D175" s="22" t="str">
        <f>IF($B175=Menus!$O$2,"",IF(LEFT($B175,3)="N/A","N/A",TEXT(IF(RIGHT(LEFT($B175,2),1)=".",LEFT($B175,1),LEFT($B175,2)),"#")&amp;"."&amp;CHOOSE(IF($B175=Menus!$O$2,0,COUNTIF($B$142:$B175,$B175)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5" s="22"/>
      <c r="F175" s="30" t="s">
        <v>2</v>
      </c>
      <c r="G175" s="74"/>
      <c r="H175" s="9"/>
      <c r="I175" s="73"/>
      <c r="J175" s="9" t="s">
        <v>2</v>
      </c>
      <c r="L175" s="95" t="str">
        <f>IF(OR($F$4=Menus!$Q$4,$F$4=Menus!$Q$5),"Rows for 2nd Co-Developer Data.",IF($F$4=Menus!$Q$2,"Enter # of Developers in F4.","Rows N/A - only 1 Developer listed."))</f>
        <v>Enter # of Developers in F4.</v>
      </c>
      <c r="N175" s="101" t="str">
        <f>IF(OR($F175=Menus!$J$2,$F175=Menus!$J$3,$F175=Menus!$J$4,$F175=Menus!$J$5,$F175=Menus!$J$6,$F175=Menus!$J$7,$F175=Menus!$J$8,$F175=Menus!$J$9,$F175=Menus!$J$10,$F175=Menus!$J$11,$F175=Menus!$J$12,$F175=Menus!$J$13,$F175=Menus!$J$14)=FALSE,Pof1st_NotOK,IF(OR(AND($J175&lt;&gt;Menus!$I$2,$J175&lt;&gt;Menus!$I$3,$J175&lt;&gt;Menus!$I$4,$J175&lt;&gt;Menus!$I$5,$J175&lt;&gt;Menus!$I$6,$J175&lt;&gt;Menus!$I$7,$J175&lt;&gt;Menus!$I$8,$J175&lt;&gt;Menus!$I$9,$J175&lt;&gt;Menus!$I$10),AND(OR($F175=Menus!$H$10,$F175=Menus!$H$11,$F175=Menus!$H$12),AND($J175&lt;&gt;Menus!$I$2,$J175&lt;&gt;Menus!$I$10))),Oof2nd_NotOK,IF(OR($B175=Menus!$N$2,ISERROR(VLOOKUP($R175,$D$115:$J$134,7)))=TRUE,Select1PrincipalNo,IF($F175=Menus!$J$2,SelectaPrincipal,IF(VLOOKUP($R175,$D$115:$J$134,7)=Menus!$I$3,IF(OR($F175=Menus!$J$3,$F175=Menus!$J$4),OK,NOT_OK),IF(VLOOKUP($R175,$D$115:$J$134,7)=Menus!$I$4,IF(OR($F175=Menus!$J$5,$F175=Menus!$J$6,$F175=Menus!$J$7,$F175=Menus!$J$8),OK,NOT_OK),IF(OR(VLOOKUP($R175,$D$115:$J$134,7)=Menus!$I$5,VLOOKUP($R175,$D$115:$J$134,7)=Menus!$I$6),IF(OR($F175=Menus!$J$9,$F175=Menus!$J$10,$F175=Menus!$H$11),OK,NOT_OK),IF(VLOOKUP($R175,$D$115:$J$134,7)=Menus!$I$7,IF(OR($F175=Menus!$J$10,$F175=Menus!$J$11,$F175=Menus!$J$12),OK,NOT_OK),IF(VLOOKUP($R175,$D$115:$J$134,7)=Menus!$I$8,IF(OR($F175=Menus!$J$13,$F175=Menus!$J$14),OK,NOT_OK),IF(VLOOKUP($R175,$D$115:$J$134,7)=Menus!$I$9,IF($F175=Menus!$J$13,OK,NOT_OK),IF(VLOOKUP($R175,$D$115:$J$134,7)=Menus!$I$10,NOT_OK,"")))))))))&amp;IF($D175="","",IF(AND($J175&lt;&gt;Menus!$I$2,$J175&lt;&gt;Menus!$I$10),Last,IF(AND($F175&lt;&gt;Menus!$I$2,$J175=Menus!$I$10),Final,"")))))</f>
        <v>Please select a First Level Principal Entity #, as applicable.</v>
      </c>
      <c r="R175" s="117" t="str">
        <f t="shared" si="7"/>
        <v/>
      </c>
      <c r="S175" s="103"/>
      <c r="T175" s="117">
        <f t="shared" si="8"/>
        <v>0</v>
      </c>
    </row>
    <row r="176" spans="2:20" ht="20.100000000000001" customHeight="1" x14ac:dyDescent="0.25">
      <c r="B176" s="41" t="s">
        <v>12</v>
      </c>
      <c r="D176" s="22" t="str">
        <f>IF($B176=Menus!$O$2,"",IF(LEFT($B176,3)="N/A","N/A",TEXT(IF(RIGHT(LEFT($B176,2),1)=".",LEFT($B176,1),LEFT($B176,2)),"#")&amp;"."&amp;CHOOSE(IF($B176=Menus!$O$2,0,COUNTIF($B$142:$B176,$B176)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6" s="22"/>
      <c r="F176" s="30" t="s">
        <v>2</v>
      </c>
      <c r="G176" s="74"/>
      <c r="H176" s="9"/>
      <c r="I176" s="73"/>
      <c r="J176" s="9" t="s">
        <v>2</v>
      </c>
      <c r="L176" s="95" t="str">
        <f>IF(OR($F$4=Menus!$Q$4,$F$4=Menus!$Q$5),"Rows for 2nd Co-Developer Data.",IF($F$4=Menus!$Q$2,"Enter # of Developers in F4.","Rows N/A - only 1 Developer listed."))</f>
        <v>Enter # of Developers in F4.</v>
      </c>
      <c r="N176" s="101" t="str">
        <f>IF(OR($F176=Menus!$J$2,$F176=Menus!$J$3,$F176=Menus!$J$4,$F176=Menus!$J$5,$F176=Menus!$J$6,$F176=Menus!$J$7,$F176=Menus!$J$8,$F176=Menus!$J$9,$F176=Menus!$J$10,$F176=Menus!$J$11,$F176=Menus!$J$12,$F176=Menus!$J$13,$F176=Menus!$J$14)=FALSE,Pof1st_NotOK,IF(OR(AND($J176&lt;&gt;Menus!$I$2,$J176&lt;&gt;Menus!$I$3,$J176&lt;&gt;Menus!$I$4,$J176&lt;&gt;Menus!$I$5,$J176&lt;&gt;Menus!$I$6,$J176&lt;&gt;Menus!$I$7,$J176&lt;&gt;Menus!$I$8,$J176&lt;&gt;Menus!$I$9,$J176&lt;&gt;Menus!$I$10),AND(OR($F176=Menus!$H$10,$F176=Menus!$H$11,$F176=Menus!$H$12),AND($J176&lt;&gt;Menus!$I$2,$J176&lt;&gt;Menus!$I$10))),Oof2nd_NotOK,IF(OR($B176=Menus!$N$2,ISERROR(VLOOKUP($R176,$D$115:$J$134,7)))=TRUE,Select1PrincipalNo,IF($F176=Menus!$J$2,SelectaPrincipal,IF(VLOOKUP($R176,$D$115:$J$134,7)=Menus!$I$3,IF(OR($F176=Menus!$J$3,$F176=Menus!$J$4),OK,NOT_OK),IF(VLOOKUP($R176,$D$115:$J$134,7)=Menus!$I$4,IF(OR($F176=Menus!$J$5,$F176=Menus!$J$6,$F176=Menus!$J$7,$F176=Menus!$J$8),OK,NOT_OK),IF(OR(VLOOKUP($R176,$D$115:$J$134,7)=Menus!$I$5,VLOOKUP($R176,$D$115:$J$134,7)=Menus!$I$6),IF(OR($F176=Menus!$J$9,$F176=Menus!$J$10,$F176=Menus!$H$11),OK,NOT_OK),IF(VLOOKUP($R176,$D$115:$J$134,7)=Menus!$I$7,IF(OR($F176=Menus!$J$10,$F176=Menus!$J$11,$F176=Menus!$J$12),OK,NOT_OK),IF(VLOOKUP($R176,$D$115:$J$134,7)=Menus!$I$8,IF(OR($F176=Menus!$J$13,$F176=Menus!$J$14),OK,NOT_OK),IF(VLOOKUP($R176,$D$115:$J$134,7)=Menus!$I$9,IF($F176=Menus!$J$13,OK,NOT_OK),IF(VLOOKUP($R176,$D$115:$J$134,7)=Menus!$I$10,NOT_OK,"")))))))))&amp;IF($D176="","",IF(AND($J176&lt;&gt;Menus!$I$2,$J176&lt;&gt;Menus!$I$10),Last,IF(AND($F176&lt;&gt;Menus!$I$2,$J176=Menus!$I$10),Final,"")))))</f>
        <v>Please select a First Level Principal Entity #, as applicable.</v>
      </c>
      <c r="R176" s="117" t="str">
        <f t="shared" si="7"/>
        <v/>
      </c>
      <c r="S176" s="103"/>
      <c r="T176" s="117">
        <f t="shared" si="8"/>
        <v>0</v>
      </c>
    </row>
    <row r="177" spans="2:20" ht="20.100000000000001" customHeight="1" x14ac:dyDescent="0.25">
      <c r="B177" s="41" t="s">
        <v>12</v>
      </c>
      <c r="D177" s="22" t="str">
        <f>IF($B177=Menus!$O$2,"",IF(LEFT($B177,3)="N/A","N/A",TEXT(IF(RIGHT(LEFT($B177,2),1)=".",LEFT($B177,1),LEFT($B177,2)),"#")&amp;"."&amp;CHOOSE(IF($B177=Menus!$O$2,0,COUNTIF($B$142:$B177,$B177)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7" s="22"/>
      <c r="F177" s="30" t="s">
        <v>2</v>
      </c>
      <c r="G177" s="74"/>
      <c r="H177" s="9"/>
      <c r="I177" s="73"/>
      <c r="J177" s="9" t="s">
        <v>2</v>
      </c>
      <c r="L177" s="95" t="str">
        <f>IF(OR($F$4=Menus!$Q$4,$F$4=Menus!$Q$5),"Rows for 2nd Co-Developer Data.",IF($F$4=Menus!$Q$2,"Enter # of Developers in F4.","Rows N/A - only 1 Developer listed."))</f>
        <v>Enter # of Developers in F4.</v>
      </c>
      <c r="N177" s="101" t="str">
        <f>IF(OR($F177=Menus!$J$2,$F177=Menus!$J$3,$F177=Menus!$J$4,$F177=Menus!$J$5,$F177=Menus!$J$6,$F177=Menus!$J$7,$F177=Menus!$J$8,$F177=Menus!$J$9,$F177=Menus!$J$10,$F177=Menus!$J$11,$F177=Menus!$J$12,$F177=Menus!$J$13,$F177=Menus!$J$14)=FALSE,Pof1st_NotOK,IF(OR(AND($J177&lt;&gt;Menus!$I$2,$J177&lt;&gt;Menus!$I$3,$J177&lt;&gt;Menus!$I$4,$J177&lt;&gt;Menus!$I$5,$J177&lt;&gt;Menus!$I$6,$J177&lt;&gt;Menus!$I$7,$J177&lt;&gt;Menus!$I$8,$J177&lt;&gt;Menus!$I$9,$J177&lt;&gt;Menus!$I$10),AND(OR($F177=Menus!$H$10,$F177=Menus!$H$11,$F177=Menus!$H$12),AND($J177&lt;&gt;Menus!$I$2,$J177&lt;&gt;Menus!$I$10))),Oof2nd_NotOK,IF(OR($B177=Menus!$N$2,ISERROR(VLOOKUP($R177,$D$115:$J$134,7)))=TRUE,Select1PrincipalNo,IF($F177=Menus!$J$2,SelectaPrincipal,IF(VLOOKUP($R177,$D$115:$J$134,7)=Menus!$I$3,IF(OR($F177=Menus!$J$3,$F177=Menus!$J$4),OK,NOT_OK),IF(VLOOKUP($R177,$D$115:$J$134,7)=Menus!$I$4,IF(OR($F177=Menus!$J$5,$F177=Menus!$J$6,$F177=Menus!$J$7,$F177=Menus!$J$8),OK,NOT_OK),IF(OR(VLOOKUP($R177,$D$115:$J$134,7)=Menus!$I$5,VLOOKUP($R177,$D$115:$J$134,7)=Menus!$I$6),IF(OR($F177=Menus!$J$9,$F177=Menus!$J$10,$F177=Menus!$H$11),OK,NOT_OK),IF(VLOOKUP($R177,$D$115:$J$134,7)=Menus!$I$7,IF(OR($F177=Menus!$J$10,$F177=Menus!$J$11,$F177=Menus!$J$12),OK,NOT_OK),IF(VLOOKUP($R177,$D$115:$J$134,7)=Menus!$I$8,IF(OR($F177=Menus!$J$13,$F177=Menus!$J$14),OK,NOT_OK),IF(VLOOKUP($R177,$D$115:$J$134,7)=Menus!$I$9,IF($F177=Menus!$J$13,OK,NOT_OK),IF(VLOOKUP($R177,$D$115:$J$134,7)=Menus!$I$10,NOT_OK,"")))))))))&amp;IF($D177="","",IF(AND($J177&lt;&gt;Menus!$I$2,$J177&lt;&gt;Menus!$I$10),Last,IF(AND($F177&lt;&gt;Menus!$I$2,$J177=Menus!$I$10),Final,"")))))</f>
        <v>Please select a First Level Principal Entity #, as applicable.</v>
      </c>
      <c r="R177" s="117" t="str">
        <f t="shared" si="7"/>
        <v/>
      </c>
      <c r="S177" s="103"/>
      <c r="T177" s="117">
        <f t="shared" si="8"/>
        <v>0</v>
      </c>
    </row>
    <row r="178" spans="2:20" ht="20.100000000000001" customHeight="1" x14ac:dyDescent="0.25">
      <c r="B178" s="41" t="s">
        <v>12</v>
      </c>
      <c r="D178" s="22" t="str">
        <f>IF($B178=Menus!$O$2,"",IF(LEFT($B178,3)="N/A","N/A",TEXT(IF(RIGHT(LEFT($B178,2),1)=".",LEFT($B178,1),LEFT($B178,2)),"#")&amp;"."&amp;CHOOSE(IF($B178=Menus!$O$2,0,COUNTIF($B$142:$B178,$B178)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8" s="22"/>
      <c r="F178" s="30" t="s">
        <v>2</v>
      </c>
      <c r="G178" s="74"/>
      <c r="H178" s="9"/>
      <c r="I178" s="73"/>
      <c r="J178" s="9" t="s">
        <v>2</v>
      </c>
      <c r="L178" s="95" t="str">
        <f>IF(OR($F$4=Menus!$Q$4,$F$4=Menus!$Q$5),"Rows for 2nd Co-Developer Data.",IF($F$4=Menus!$Q$2,"Enter # of Developers in F4.","Rows N/A - only 1 Developer listed."))</f>
        <v>Enter # of Developers in F4.</v>
      </c>
      <c r="N178" s="101" t="str">
        <f>IF(OR($F178=Menus!$J$2,$F178=Menus!$J$3,$F178=Menus!$J$4,$F178=Menus!$J$5,$F178=Menus!$J$6,$F178=Menus!$J$7,$F178=Menus!$J$8,$F178=Menus!$J$9,$F178=Menus!$J$10,$F178=Menus!$J$11,$F178=Menus!$J$12,$F178=Menus!$J$13,$F178=Menus!$J$14)=FALSE,Pof1st_NotOK,IF(OR(AND($J178&lt;&gt;Menus!$I$2,$J178&lt;&gt;Menus!$I$3,$J178&lt;&gt;Menus!$I$4,$J178&lt;&gt;Menus!$I$5,$J178&lt;&gt;Menus!$I$6,$J178&lt;&gt;Menus!$I$7,$J178&lt;&gt;Menus!$I$8,$J178&lt;&gt;Menus!$I$9,$J178&lt;&gt;Menus!$I$10),AND(OR($F178=Menus!$H$10,$F178=Menus!$H$11,$F178=Menus!$H$12),AND($J178&lt;&gt;Menus!$I$2,$J178&lt;&gt;Menus!$I$10))),Oof2nd_NotOK,IF(OR($B178=Menus!$N$2,ISERROR(VLOOKUP($R178,$D$115:$J$134,7)))=TRUE,Select1PrincipalNo,IF($F178=Menus!$J$2,SelectaPrincipal,IF(VLOOKUP($R178,$D$115:$J$134,7)=Menus!$I$3,IF(OR($F178=Menus!$J$3,$F178=Menus!$J$4),OK,NOT_OK),IF(VLOOKUP($R178,$D$115:$J$134,7)=Menus!$I$4,IF(OR($F178=Menus!$J$5,$F178=Menus!$J$6,$F178=Menus!$J$7,$F178=Menus!$J$8),OK,NOT_OK),IF(OR(VLOOKUP($R178,$D$115:$J$134,7)=Menus!$I$5,VLOOKUP($R178,$D$115:$J$134,7)=Menus!$I$6),IF(OR($F178=Menus!$J$9,$F178=Menus!$J$10,$F178=Menus!$H$11),OK,NOT_OK),IF(VLOOKUP($R178,$D$115:$J$134,7)=Menus!$I$7,IF(OR($F178=Menus!$J$10,$F178=Menus!$J$11,$F178=Menus!$J$12),OK,NOT_OK),IF(VLOOKUP($R178,$D$115:$J$134,7)=Menus!$I$8,IF(OR($F178=Menus!$J$13,$F178=Menus!$J$14),OK,NOT_OK),IF(VLOOKUP($R178,$D$115:$J$134,7)=Menus!$I$9,IF($F178=Menus!$J$13,OK,NOT_OK),IF(VLOOKUP($R178,$D$115:$J$134,7)=Menus!$I$10,NOT_OK,"")))))))))&amp;IF($D178="","",IF(AND($J178&lt;&gt;Menus!$I$2,$J178&lt;&gt;Menus!$I$10),Last,IF(AND($F178&lt;&gt;Menus!$I$2,$J178=Menus!$I$10),Final,"")))))</f>
        <v>Please select a First Level Principal Entity #, as applicable.</v>
      </c>
      <c r="R178" s="117" t="str">
        <f t="shared" si="7"/>
        <v/>
      </c>
      <c r="S178" s="103"/>
      <c r="T178" s="117">
        <f t="shared" si="8"/>
        <v>0</v>
      </c>
    </row>
    <row r="179" spans="2:20" ht="20.100000000000001" customHeight="1" x14ac:dyDescent="0.25">
      <c r="B179" s="41" t="s">
        <v>12</v>
      </c>
      <c r="D179" s="22" t="str">
        <f>IF($B179=Menus!$O$2,"",IF(LEFT($B179,3)="N/A","N/A",TEXT(IF(RIGHT(LEFT($B179,2),1)=".",LEFT($B179,1),LEFT($B179,2)),"#")&amp;"."&amp;CHOOSE(IF($B179=Menus!$O$2,0,COUNTIF($B$142:$B179,$B179)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79" s="22"/>
      <c r="F179" s="30" t="s">
        <v>2</v>
      </c>
      <c r="G179" s="74"/>
      <c r="H179" s="9"/>
      <c r="I179" s="73"/>
      <c r="J179" s="9" t="s">
        <v>2</v>
      </c>
      <c r="L179" s="95" t="str">
        <f>IF(OR($F$4=Menus!$Q$4,$F$4=Menus!$Q$5),"Rows for 2nd Co-Developer Data.",IF($F$4=Menus!$Q$2,"Enter # of Developers in F4.","Rows N/A - only 1 Developer listed."))</f>
        <v>Enter # of Developers in F4.</v>
      </c>
      <c r="N179" s="101" t="str">
        <f>IF(OR($F179=Menus!$J$2,$F179=Menus!$J$3,$F179=Menus!$J$4,$F179=Menus!$J$5,$F179=Menus!$J$6,$F179=Menus!$J$7,$F179=Menus!$J$8,$F179=Menus!$J$9,$F179=Menus!$J$10,$F179=Menus!$J$11,$F179=Menus!$J$12,$F179=Menus!$J$13,$F179=Menus!$J$14)=FALSE,Pof1st_NotOK,IF(OR(AND($J179&lt;&gt;Menus!$I$2,$J179&lt;&gt;Menus!$I$3,$J179&lt;&gt;Menus!$I$4,$J179&lt;&gt;Menus!$I$5,$J179&lt;&gt;Menus!$I$6,$J179&lt;&gt;Menus!$I$7,$J179&lt;&gt;Menus!$I$8,$J179&lt;&gt;Menus!$I$9,$J179&lt;&gt;Menus!$I$10),AND(OR($F179=Menus!$H$10,$F179=Menus!$H$11,$F179=Menus!$H$12),AND($J179&lt;&gt;Menus!$I$2,$J179&lt;&gt;Menus!$I$10))),Oof2nd_NotOK,IF(OR($B179=Menus!$N$2,ISERROR(VLOOKUP($R179,$D$115:$J$134,7)))=TRUE,Select1PrincipalNo,IF($F179=Menus!$J$2,SelectaPrincipal,IF(VLOOKUP($R179,$D$115:$J$134,7)=Menus!$I$3,IF(OR($F179=Menus!$J$3,$F179=Menus!$J$4),OK,NOT_OK),IF(VLOOKUP($R179,$D$115:$J$134,7)=Menus!$I$4,IF(OR($F179=Menus!$J$5,$F179=Menus!$J$6,$F179=Menus!$J$7,$F179=Menus!$J$8),OK,NOT_OK),IF(OR(VLOOKUP($R179,$D$115:$J$134,7)=Menus!$I$5,VLOOKUP($R179,$D$115:$J$134,7)=Menus!$I$6),IF(OR($F179=Menus!$J$9,$F179=Menus!$J$10,$F179=Menus!$H$11),OK,NOT_OK),IF(VLOOKUP($R179,$D$115:$J$134,7)=Menus!$I$7,IF(OR($F179=Menus!$J$10,$F179=Menus!$J$11,$F179=Menus!$J$12),OK,NOT_OK),IF(VLOOKUP($R179,$D$115:$J$134,7)=Menus!$I$8,IF(OR($F179=Menus!$J$13,$F179=Menus!$J$14),OK,NOT_OK),IF(VLOOKUP($R179,$D$115:$J$134,7)=Menus!$I$9,IF($F179=Menus!$J$13,OK,NOT_OK),IF(VLOOKUP($R179,$D$115:$J$134,7)=Menus!$I$10,NOT_OK,"")))))))))&amp;IF($D179="","",IF(AND($J179&lt;&gt;Menus!$I$2,$J179&lt;&gt;Menus!$I$10),Last,IF(AND($F179&lt;&gt;Menus!$I$2,$J179=Menus!$I$10),Final,"")))))</f>
        <v>Please select a First Level Principal Entity #, as applicable.</v>
      </c>
      <c r="R179" s="117" t="str">
        <f t="shared" si="7"/>
        <v/>
      </c>
      <c r="S179" s="103"/>
      <c r="T179" s="117">
        <f t="shared" si="8"/>
        <v>0</v>
      </c>
    </row>
    <row r="180" spans="2:20" ht="20.100000000000001" customHeight="1" x14ac:dyDescent="0.25">
      <c r="B180" s="41" t="s">
        <v>12</v>
      </c>
      <c r="D180" s="22" t="str">
        <f>IF($B180=Menus!$O$2,"",IF(LEFT($B180,3)="N/A","N/A",TEXT(IF(RIGHT(LEFT($B180,2),1)=".",LEFT($B180,1),LEFT($B180,2)),"#")&amp;"."&amp;CHOOSE(IF($B180=Menus!$O$2,0,COUNTIF($B$142:$B180,$B180)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0" s="22"/>
      <c r="F180" s="30" t="s">
        <v>2</v>
      </c>
      <c r="G180" s="74"/>
      <c r="H180" s="9"/>
      <c r="I180" s="73"/>
      <c r="J180" s="9" t="s">
        <v>2</v>
      </c>
      <c r="L180" s="95" t="str">
        <f>IF(OR($F$4=Menus!$Q$4,$F$4=Menus!$Q$5),"Rows for 2nd Co-Developer Data.",IF($F$4=Menus!$Q$2,"Enter # of Developers in F4.","Rows N/A - only 1 Developer listed."))</f>
        <v>Enter # of Developers in F4.</v>
      </c>
      <c r="N180" s="101" t="str">
        <f>IF(OR($F180=Menus!$J$2,$F180=Menus!$J$3,$F180=Menus!$J$4,$F180=Menus!$J$5,$F180=Menus!$J$6,$F180=Menus!$J$7,$F180=Menus!$J$8,$F180=Menus!$J$9,$F180=Menus!$J$10,$F180=Menus!$J$11,$F180=Menus!$J$12,$F180=Menus!$J$13,$F180=Menus!$J$14)=FALSE,Pof1st_NotOK,IF(OR(AND($J180&lt;&gt;Menus!$I$2,$J180&lt;&gt;Menus!$I$3,$J180&lt;&gt;Menus!$I$4,$J180&lt;&gt;Menus!$I$5,$J180&lt;&gt;Menus!$I$6,$J180&lt;&gt;Menus!$I$7,$J180&lt;&gt;Menus!$I$8,$J180&lt;&gt;Menus!$I$9,$J180&lt;&gt;Menus!$I$10),AND(OR($F180=Menus!$H$10,$F180=Menus!$H$11,$F180=Menus!$H$12),AND($J180&lt;&gt;Menus!$I$2,$J180&lt;&gt;Menus!$I$10))),Oof2nd_NotOK,IF(OR($B180=Menus!$N$2,ISERROR(VLOOKUP($R180,$D$115:$J$134,7)))=TRUE,Select1PrincipalNo,IF($F180=Menus!$J$2,SelectaPrincipal,IF(VLOOKUP($R180,$D$115:$J$134,7)=Menus!$I$3,IF(OR($F180=Menus!$J$3,$F180=Menus!$J$4),OK,NOT_OK),IF(VLOOKUP($R180,$D$115:$J$134,7)=Menus!$I$4,IF(OR($F180=Menus!$J$5,$F180=Menus!$J$6,$F180=Menus!$J$7,$F180=Menus!$J$8),OK,NOT_OK),IF(OR(VLOOKUP($R180,$D$115:$J$134,7)=Menus!$I$5,VLOOKUP($R180,$D$115:$J$134,7)=Menus!$I$6),IF(OR($F180=Menus!$J$9,$F180=Menus!$J$10,$F180=Menus!$H$11),OK,NOT_OK),IF(VLOOKUP($R180,$D$115:$J$134,7)=Menus!$I$7,IF(OR($F180=Menus!$J$10,$F180=Menus!$J$11,$F180=Menus!$J$12),OK,NOT_OK),IF(VLOOKUP($R180,$D$115:$J$134,7)=Menus!$I$8,IF(OR($F180=Menus!$J$13,$F180=Menus!$J$14),OK,NOT_OK),IF(VLOOKUP($R180,$D$115:$J$134,7)=Menus!$I$9,IF($F180=Menus!$J$13,OK,NOT_OK),IF(VLOOKUP($R180,$D$115:$J$134,7)=Menus!$I$10,NOT_OK,"")))))))))&amp;IF($D180="","",IF(AND($J180&lt;&gt;Menus!$I$2,$J180&lt;&gt;Menus!$I$10),Last,IF(AND($F180&lt;&gt;Menus!$I$2,$J180=Menus!$I$10),Final,"")))))</f>
        <v>Please select a First Level Principal Entity #, as applicable.</v>
      </c>
      <c r="R180" s="117" t="str">
        <f t="shared" si="7"/>
        <v/>
      </c>
      <c r="S180" s="103"/>
      <c r="T180" s="117">
        <f t="shared" si="8"/>
        <v>0</v>
      </c>
    </row>
    <row r="181" spans="2:20" ht="20.100000000000001" customHeight="1" x14ac:dyDescent="0.25">
      <c r="B181" s="41" t="s">
        <v>12</v>
      </c>
      <c r="D181" s="22" t="str">
        <f>IF($B181=Menus!$O$2,"",IF(LEFT($B181,3)="N/A","N/A",TEXT(IF(RIGHT(LEFT($B181,2),1)=".",LEFT($B181,1),LEFT($B181,2)),"#")&amp;"."&amp;CHOOSE(IF($B181=Menus!$O$2,0,COUNTIF($B$142:$B181,$B181)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1" s="22"/>
      <c r="F181" s="30" t="s">
        <v>2</v>
      </c>
      <c r="G181" s="74"/>
      <c r="H181" s="9"/>
      <c r="I181" s="73"/>
      <c r="J181" s="9" t="s">
        <v>2</v>
      </c>
      <c r="L181" s="95" t="str">
        <f>IF(OR($F$4=Menus!$Q$4,$F$4=Menus!$Q$5),"Rows for 2nd Co-Developer Data.",IF($F$4=Menus!$Q$2,"Enter # of Developers in F4.","Rows N/A - only 1 Developer listed."))</f>
        <v>Enter # of Developers in F4.</v>
      </c>
      <c r="N181" s="101" t="str">
        <f>IF(OR($F181=Menus!$J$2,$F181=Menus!$J$3,$F181=Menus!$J$4,$F181=Menus!$J$5,$F181=Menus!$J$6,$F181=Menus!$J$7,$F181=Menus!$J$8,$F181=Menus!$J$9,$F181=Menus!$J$10,$F181=Menus!$J$11,$F181=Menus!$J$12,$F181=Menus!$J$13,$F181=Menus!$J$14)=FALSE,Pof1st_NotOK,IF(OR(AND($J181&lt;&gt;Menus!$I$2,$J181&lt;&gt;Menus!$I$3,$J181&lt;&gt;Menus!$I$4,$J181&lt;&gt;Menus!$I$5,$J181&lt;&gt;Menus!$I$6,$J181&lt;&gt;Menus!$I$7,$J181&lt;&gt;Menus!$I$8,$J181&lt;&gt;Menus!$I$9,$J181&lt;&gt;Menus!$I$10),AND(OR($F181=Menus!$H$10,$F181=Menus!$H$11,$F181=Menus!$H$12),AND($J181&lt;&gt;Menus!$I$2,$J181&lt;&gt;Menus!$I$10))),Oof2nd_NotOK,IF(OR($B181=Menus!$N$2,ISERROR(VLOOKUP($R181,$D$115:$J$134,7)))=TRUE,Select1PrincipalNo,IF($F181=Menus!$J$2,SelectaPrincipal,IF(VLOOKUP($R181,$D$115:$J$134,7)=Menus!$I$3,IF(OR($F181=Menus!$J$3,$F181=Menus!$J$4),OK,NOT_OK),IF(VLOOKUP($R181,$D$115:$J$134,7)=Menus!$I$4,IF(OR($F181=Menus!$J$5,$F181=Menus!$J$6,$F181=Menus!$J$7,$F181=Menus!$J$8),OK,NOT_OK),IF(OR(VLOOKUP($R181,$D$115:$J$134,7)=Menus!$I$5,VLOOKUP($R181,$D$115:$J$134,7)=Menus!$I$6),IF(OR($F181=Menus!$J$9,$F181=Menus!$J$10,$F181=Menus!$H$11),OK,NOT_OK),IF(VLOOKUP($R181,$D$115:$J$134,7)=Menus!$I$7,IF(OR($F181=Menus!$J$10,$F181=Menus!$J$11,$F181=Menus!$J$12),OK,NOT_OK),IF(VLOOKUP($R181,$D$115:$J$134,7)=Menus!$I$8,IF(OR($F181=Menus!$J$13,$F181=Menus!$J$14),OK,NOT_OK),IF(VLOOKUP($R181,$D$115:$J$134,7)=Menus!$I$9,IF($F181=Menus!$J$13,OK,NOT_OK),IF(VLOOKUP($R181,$D$115:$J$134,7)=Menus!$I$10,NOT_OK,"")))))))))&amp;IF($D181="","",IF(AND($J181&lt;&gt;Menus!$I$2,$J181&lt;&gt;Menus!$I$10),Last,IF(AND($F181&lt;&gt;Menus!$I$2,$J181=Menus!$I$10),Final,"")))))</f>
        <v>Please select a First Level Principal Entity #, as applicable.</v>
      </c>
      <c r="R181" s="117" t="str">
        <f t="shared" si="7"/>
        <v/>
      </c>
      <c r="S181" s="103"/>
      <c r="T181" s="117">
        <f t="shared" si="8"/>
        <v>0</v>
      </c>
    </row>
    <row r="182" spans="2:20" ht="20.100000000000001" customHeight="1" x14ac:dyDescent="0.25">
      <c r="B182" s="41" t="s">
        <v>12</v>
      </c>
      <c r="D182" s="22" t="str">
        <f>IF($B182=Menus!$O$2,"",IF(LEFT($B182,3)="N/A","N/A",TEXT(IF(RIGHT(LEFT($B182,2),1)=".",LEFT($B182,1),LEFT($B182,2)),"#")&amp;"."&amp;CHOOSE(IF($B182=Menus!$O$2,0,COUNTIF($B$142:$B182,$B182)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2" s="22"/>
      <c r="F182" s="30" t="s">
        <v>2</v>
      </c>
      <c r="G182" s="74"/>
      <c r="H182" s="9"/>
      <c r="I182" s="73"/>
      <c r="J182" s="9" t="s">
        <v>2</v>
      </c>
      <c r="L182" s="95" t="str">
        <f>IF(OR($F$4=Menus!$Q$4,$F$4=Menus!$Q$5),"Rows for 2nd Co-Developer Data.",IF($F$4=Menus!$Q$2,"Enter # of Developers in F4.","Rows N/A - only 1 Developer listed."))</f>
        <v>Enter # of Developers in F4.</v>
      </c>
      <c r="N182" s="101" t="str">
        <f>IF(OR($F182=Menus!$J$2,$F182=Menus!$J$3,$F182=Menus!$J$4,$F182=Menus!$J$5,$F182=Menus!$J$6,$F182=Menus!$J$7,$F182=Menus!$J$8,$F182=Menus!$J$9,$F182=Menus!$J$10,$F182=Menus!$J$11,$F182=Menus!$J$12,$F182=Menus!$J$13,$F182=Menus!$J$14)=FALSE,Pof1st_NotOK,IF(OR(AND($J182&lt;&gt;Menus!$I$2,$J182&lt;&gt;Menus!$I$3,$J182&lt;&gt;Menus!$I$4,$J182&lt;&gt;Menus!$I$5,$J182&lt;&gt;Menus!$I$6,$J182&lt;&gt;Menus!$I$7,$J182&lt;&gt;Menus!$I$8,$J182&lt;&gt;Menus!$I$9,$J182&lt;&gt;Menus!$I$10),AND(OR($F182=Menus!$H$10,$F182=Menus!$H$11,$F182=Menus!$H$12),AND($J182&lt;&gt;Menus!$I$2,$J182&lt;&gt;Menus!$I$10))),Oof2nd_NotOK,IF(OR($B182=Menus!$N$2,ISERROR(VLOOKUP($R182,$D$115:$J$134,7)))=TRUE,Select1PrincipalNo,IF($F182=Menus!$J$2,SelectaPrincipal,IF(VLOOKUP($R182,$D$115:$J$134,7)=Menus!$I$3,IF(OR($F182=Menus!$J$3,$F182=Menus!$J$4),OK,NOT_OK),IF(VLOOKUP($R182,$D$115:$J$134,7)=Menus!$I$4,IF(OR($F182=Menus!$J$5,$F182=Menus!$J$6,$F182=Menus!$J$7,$F182=Menus!$J$8),OK,NOT_OK),IF(OR(VLOOKUP($R182,$D$115:$J$134,7)=Menus!$I$5,VLOOKUP($R182,$D$115:$J$134,7)=Menus!$I$6),IF(OR($F182=Menus!$J$9,$F182=Menus!$J$10,$F182=Menus!$H$11),OK,NOT_OK),IF(VLOOKUP($R182,$D$115:$J$134,7)=Menus!$I$7,IF(OR($F182=Menus!$J$10,$F182=Menus!$J$11,$F182=Menus!$J$12),OK,NOT_OK),IF(VLOOKUP($R182,$D$115:$J$134,7)=Menus!$I$8,IF(OR($F182=Menus!$J$13,$F182=Menus!$J$14),OK,NOT_OK),IF(VLOOKUP($R182,$D$115:$J$134,7)=Menus!$I$9,IF($F182=Menus!$J$13,OK,NOT_OK),IF(VLOOKUP($R182,$D$115:$J$134,7)=Menus!$I$10,NOT_OK,"")))))))))&amp;IF($D182="","",IF(AND($J182&lt;&gt;Menus!$I$2,$J182&lt;&gt;Menus!$I$10),Last,IF(AND($F182&lt;&gt;Menus!$I$2,$J182=Menus!$I$10),Final,"")))))</f>
        <v>Please select a First Level Principal Entity #, as applicable.</v>
      </c>
      <c r="R182" s="117" t="str">
        <f t="shared" si="7"/>
        <v/>
      </c>
      <c r="S182" s="103"/>
      <c r="T182" s="117">
        <f t="shared" si="8"/>
        <v>0</v>
      </c>
    </row>
    <row r="183" spans="2:20" ht="20.100000000000001" customHeight="1" x14ac:dyDescent="0.25">
      <c r="B183" s="41" t="s">
        <v>12</v>
      </c>
      <c r="D183" s="22" t="str">
        <f>IF($B183=Menus!$O$2,"",IF(LEFT($B183,3)="N/A","N/A",TEXT(IF(RIGHT(LEFT($B183,2),1)=".",LEFT($B183,1),LEFT($B183,2)),"#")&amp;"."&amp;CHOOSE(IF($B183=Menus!$O$2,0,COUNTIF($B$142:$B183,$B183)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3" s="22"/>
      <c r="F183" s="30" t="s">
        <v>2</v>
      </c>
      <c r="G183" s="74"/>
      <c r="H183" s="9"/>
      <c r="I183" s="73"/>
      <c r="J183" s="9" t="s">
        <v>2</v>
      </c>
      <c r="L183" s="95" t="str">
        <f>IF(OR($F$4=Menus!$Q$4,$F$4=Menus!$Q$5),"Rows for 2nd Co-Developer Data.",IF($F$4=Menus!$Q$2,"Enter # of Developers in F4.","Rows N/A - only 1 Developer listed."))</f>
        <v>Enter # of Developers in F4.</v>
      </c>
      <c r="N183" s="101" t="str">
        <f>IF(OR($F183=Menus!$J$2,$F183=Menus!$J$3,$F183=Menus!$J$4,$F183=Menus!$J$5,$F183=Menus!$J$6,$F183=Menus!$J$7,$F183=Menus!$J$8,$F183=Menus!$J$9,$F183=Menus!$J$10,$F183=Menus!$J$11,$F183=Menus!$J$12,$F183=Menus!$J$13,$F183=Menus!$J$14)=FALSE,Pof1st_NotOK,IF(OR(AND($J183&lt;&gt;Menus!$I$2,$J183&lt;&gt;Menus!$I$3,$J183&lt;&gt;Menus!$I$4,$J183&lt;&gt;Menus!$I$5,$J183&lt;&gt;Menus!$I$6,$J183&lt;&gt;Menus!$I$7,$J183&lt;&gt;Menus!$I$8,$J183&lt;&gt;Menus!$I$9,$J183&lt;&gt;Menus!$I$10),AND(OR($F183=Menus!$H$10,$F183=Menus!$H$11,$F183=Menus!$H$12),AND($J183&lt;&gt;Menus!$I$2,$J183&lt;&gt;Menus!$I$10))),Oof2nd_NotOK,IF(OR($B183=Menus!$N$2,ISERROR(VLOOKUP($R183,$D$115:$J$134,7)))=TRUE,Select1PrincipalNo,IF($F183=Menus!$J$2,SelectaPrincipal,IF(VLOOKUP($R183,$D$115:$J$134,7)=Menus!$I$3,IF(OR($F183=Menus!$J$3,$F183=Menus!$J$4),OK,NOT_OK),IF(VLOOKUP($R183,$D$115:$J$134,7)=Menus!$I$4,IF(OR($F183=Menus!$J$5,$F183=Menus!$J$6,$F183=Menus!$J$7,$F183=Menus!$J$8),OK,NOT_OK),IF(OR(VLOOKUP($R183,$D$115:$J$134,7)=Menus!$I$5,VLOOKUP($R183,$D$115:$J$134,7)=Menus!$I$6),IF(OR($F183=Menus!$J$9,$F183=Menus!$J$10,$F183=Menus!$H$11),OK,NOT_OK),IF(VLOOKUP($R183,$D$115:$J$134,7)=Menus!$I$7,IF(OR($F183=Menus!$J$10,$F183=Menus!$J$11,$F183=Menus!$J$12),OK,NOT_OK),IF(VLOOKUP($R183,$D$115:$J$134,7)=Menus!$I$8,IF(OR($F183=Menus!$J$13,$F183=Menus!$J$14),OK,NOT_OK),IF(VLOOKUP($R183,$D$115:$J$134,7)=Menus!$I$9,IF($F183=Menus!$J$13,OK,NOT_OK),IF(VLOOKUP($R183,$D$115:$J$134,7)=Menus!$I$10,NOT_OK,"")))))))))&amp;IF($D183="","",IF(AND($J183&lt;&gt;Menus!$I$2,$J183&lt;&gt;Menus!$I$10),Last,IF(AND($F183&lt;&gt;Menus!$I$2,$J183=Menus!$I$10),Final,"")))))</f>
        <v>Please select a First Level Principal Entity #, as applicable.</v>
      </c>
      <c r="R183" s="117" t="str">
        <f t="shared" si="7"/>
        <v/>
      </c>
      <c r="S183" s="103"/>
      <c r="T183" s="117">
        <f t="shared" si="8"/>
        <v>0</v>
      </c>
    </row>
    <row r="184" spans="2:20" ht="20.100000000000001" customHeight="1" x14ac:dyDescent="0.25">
      <c r="B184" s="41" t="s">
        <v>12</v>
      </c>
      <c r="D184" s="22" t="str">
        <f>IF($B184=Menus!$O$2,"",IF(LEFT($B184,3)="N/A","N/A",TEXT(IF(RIGHT(LEFT($B184,2),1)=".",LEFT($B184,1),LEFT($B184,2)),"#")&amp;"."&amp;CHOOSE(IF($B184=Menus!$O$2,0,COUNTIF($B$142:$B184,$B184)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4" s="22"/>
      <c r="F184" s="30" t="s">
        <v>2</v>
      </c>
      <c r="G184" s="74"/>
      <c r="H184" s="9"/>
      <c r="I184" s="73"/>
      <c r="J184" s="9" t="s">
        <v>2</v>
      </c>
      <c r="L184" s="95" t="str">
        <f>IF(OR($F$4=Menus!$Q$4,$F$4=Menus!$Q$5),"Rows for 2nd Co-Developer Data.",IF($F$4=Menus!$Q$2,"Enter # of Developers in F4.","Rows N/A - only 1 Developer listed."))</f>
        <v>Enter # of Developers in F4.</v>
      </c>
      <c r="N184" s="101" t="str">
        <f>IF(OR($F184=Menus!$J$2,$F184=Menus!$J$3,$F184=Menus!$J$4,$F184=Menus!$J$5,$F184=Menus!$J$6,$F184=Menus!$J$7,$F184=Menus!$J$8,$F184=Menus!$J$9,$F184=Menus!$J$10,$F184=Menus!$J$11,$F184=Menus!$J$12,$F184=Menus!$J$13,$F184=Menus!$J$14)=FALSE,Pof1st_NotOK,IF(OR(AND($J184&lt;&gt;Menus!$I$2,$J184&lt;&gt;Menus!$I$3,$J184&lt;&gt;Menus!$I$4,$J184&lt;&gt;Menus!$I$5,$J184&lt;&gt;Menus!$I$6,$J184&lt;&gt;Menus!$I$7,$J184&lt;&gt;Menus!$I$8,$J184&lt;&gt;Menus!$I$9,$J184&lt;&gt;Menus!$I$10),AND(OR($F184=Menus!$H$10,$F184=Menus!$H$11,$F184=Menus!$H$12),AND($J184&lt;&gt;Menus!$I$2,$J184&lt;&gt;Menus!$I$10))),Oof2nd_NotOK,IF(OR($B184=Menus!$N$2,ISERROR(VLOOKUP($R184,$D$115:$J$134,7)))=TRUE,Select1PrincipalNo,IF($F184=Menus!$J$2,SelectaPrincipal,IF(VLOOKUP($R184,$D$115:$J$134,7)=Menus!$I$3,IF(OR($F184=Menus!$J$3,$F184=Menus!$J$4),OK,NOT_OK),IF(VLOOKUP($R184,$D$115:$J$134,7)=Menus!$I$4,IF(OR($F184=Menus!$J$5,$F184=Menus!$J$6,$F184=Menus!$J$7,$F184=Menus!$J$8),OK,NOT_OK),IF(OR(VLOOKUP($R184,$D$115:$J$134,7)=Menus!$I$5,VLOOKUP($R184,$D$115:$J$134,7)=Menus!$I$6),IF(OR($F184=Menus!$J$9,$F184=Menus!$J$10,$F184=Menus!$H$11),OK,NOT_OK),IF(VLOOKUP($R184,$D$115:$J$134,7)=Menus!$I$7,IF(OR($F184=Menus!$J$10,$F184=Menus!$J$11,$F184=Menus!$J$12),OK,NOT_OK),IF(VLOOKUP($R184,$D$115:$J$134,7)=Menus!$I$8,IF(OR($F184=Menus!$J$13,$F184=Menus!$J$14),OK,NOT_OK),IF(VLOOKUP($R184,$D$115:$J$134,7)=Menus!$I$9,IF($F184=Menus!$J$13,OK,NOT_OK),IF(VLOOKUP($R184,$D$115:$J$134,7)=Menus!$I$10,NOT_OK,"")))))))))&amp;IF($D184="","",IF(AND($J184&lt;&gt;Menus!$I$2,$J184&lt;&gt;Menus!$I$10),Last,IF(AND($F184&lt;&gt;Menus!$I$2,$J184=Menus!$I$10),Final,"")))))</f>
        <v>Please select a First Level Principal Entity #, as applicable.</v>
      </c>
      <c r="R184" s="117" t="str">
        <f t="shared" si="7"/>
        <v/>
      </c>
      <c r="S184" s="103"/>
      <c r="T184" s="117">
        <f t="shared" si="8"/>
        <v>0</v>
      </c>
    </row>
    <row r="185" spans="2:20" ht="20.100000000000001" customHeight="1" x14ac:dyDescent="0.25">
      <c r="B185" s="41" t="s">
        <v>12</v>
      </c>
      <c r="D185" s="22" t="str">
        <f>IF($B185=Menus!$O$2,"",IF(LEFT($B185,3)="N/A","N/A",TEXT(IF(RIGHT(LEFT($B185,2),1)=".",LEFT($B185,1),LEFT($B185,2)),"#")&amp;"."&amp;CHOOSE(IF($B185=Menus!$O$2,0,COUNTIF($B$142:$B185,$B185)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5" s="22"/>
      <c r="F185" s="30" t="s">
        <v>2</v>
      </c>
      <c r="G185" s="74"/>
      <c r="H185" s="9"/>
      <c r="I185" s="73"/>
      <c r="J185" s="9" t="s">
        <v>2</v>
      </c>
      <c r="L185" s="95" t="str">
        <f>IF(OR($F$4=Menus!$Q$4,$F$4=Menus!$Q$5),"Rows for 2nd Co-Developer Data.",IF($F$4=Menus!$Q$2,"Enter # of Developers in F4.","Rows N/A - only 1 Developer listed."))</f>
        <v>Enter # of Developers in F4.</v>
      </c>
      <c r="N185" s="101" t="str">
        <f>IF(OR($F185=Menus!$J$2,$F185=Menus!$J$3,$F185=Menus!$J$4,$F185=Menus!$J$5,$F185=Menus!$J$6,$F185=Menus!$J$7,$F185=Menus!$J$8,$F185=Menus!$J$9,$F185=Menus!$J$10,$F185=Menus!$J$11,$F185=Menus!$J$12,$F185=Menus!$J$13,$F185=Menus!$J$14)=FALSE,Pof1st_NotOK,IF(OR(AND($J185&lt;&gt;Menus!$I$2,$J185&lt;&gt;Menus!$I$3,$J185&lt;&gt;Menus!$I$4,$J185&lt;&gt;Menus!$I$5,$J185&lt;&gt;Menus!$I$6,$J185&lt;&gt;Menus!$I$7,$J185&lt;&gt;Menus!$I$8,$J185&lt;&gt;Menus!$I$9,$J185&lt;&gt;Menus!$I$10),AND(OR($F185=Menus!$H$10,$F185=Menus!$H$11,$F185=Menus!$H$12),AND($J185&lt;&gt;Menus!$I$2,$J185&lt;&gt;Menus!$I$10))),Oof2nd_NotOK,IF(OR($B185=Menus!$N$2,ISERROR(VLOOKUP($R185,$D$115:$J$134,7)))=TRUE,Select1PrincipalNo,IF($F185=Menus!$J$2,SelectaPrincipal,IF(VLOOKUP($R185,$D$115:$J$134,7)=Menus!$I$3,IF(OR($F185=Menus!$J$3,$F185=Menus!$J$4),OK,NOT_OK),IF(VLOOKUP($R185,$D$115:$J$134,7)=Menus!$I$4,IF(OR($F185=Menus!$J$5,$F185=Menus!$J$6,$F185=Menus!$J$7,$F185=Menus!$J$8),OK,NOT_OK),IF(OR(VLOOKUP($R185,$D$115:$J$134,7)=Menus!$I$5,VLOOKUP($R185,$D$115:$J$134,7)=Menus!$I$6),IF(OR($F185=Menus!$J$9,$F185=Menus!$J$10,$F185=Menus!$H$11),OK,NOT_OK),IF(VLOOKUP($R185,$D$115:$J$134,7)=Menus!$I$7,IF(OR($F185=Menus!$J$10,$F185=Menus!$J$11,$F185=Menus!$J$12),OK,NOT_OK),IF(VLOOKUP($R185,$D$115:$J$134,7)=Menus!$I$8,IF(OR($F185=Menus!$J$13,$F185=Menus!$J$14),OK,NOT_OK),IF(VLOOKUP($R185,$D$115:$J$134,7)=Menus!$I$9,IF($F185=Menus!$J$13,OK,NOT_OK),IF(VLOOKUP($R185,$D$115:$J$134,7)=Menus!$I$10,NOT_OK,"")))))))))&amp;IF($D185="","",IF(AND($J185&lt;&gt;Menus!$I$2,$J185&lt;&gt;Menus!$I$10),Last,IF(AND($F185&lt;&gt;Menus!$I$2,$J185=Menus!$I$10),Final,"")))))</f>
        <v>Please select a First Level Principal Entity #, as applicable.</v>
      </c>
      <c r="R185" s="117" t="str">
        <f t="shared" si="7"/>
        <v/>
      </c>
      <c r="S185" s="103"/>
      <c r="T185" s="117">
        <f t="shared" si="8"/>
        <v>0</v>
      </c>
    </row>
    <row r="186" spans="2:20" ht="20.100000000000001" customHeight="1" x14ac:dyDescent="0.25">
      <c r="B186" s="41" t="s">
        <v>12</v>
      </c>
      <c r="D186" s="22" t="str">
        <f>IF($B186=Menus!$O$2,"",IF(LEFT($B186,3)="N/A","N/A",TEXT(IF(RIGHT(LEFT($B186,2),1)=".",LEFT($B186,1),LEFT($B186,2)),"#")&amp;"."&amp;CHOOSE(IF($B186=Menus!$O$2,0,COUNTIF($B$142:$B186,$B186)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6" s="22"/>
      <c r="F186" s="30" t="s">
        <v>2</v>
      </c>
      <c r="G186" s="74"/>
      <c r="H186" s="9"/>
      <c r="I186" s="73"/>
      <c r="J186" s="9" t="s">
        <v>2</v>
      </c>
      <c r="L186" s="95" t="str">
        <f>IF(OR($F$4=Menus!$Q$4,$F$4=Menus!$Q$5),"Rows for 2nd Co-Developer Data.",IF($F$4=Menus!$Q$2,"Enter # of Developers in F4.","Rows N/A - only 1 Developer listed."))</f>
        <v>Enter # of Developers in F4.</v>
      </c>
      <c r="N186" s="101" t="str">
        <f>IF(OR($F186=Menus!$J$2,$F186=Menus!$J$3,$F186=Menus!$J$4,$F186=Menus!$J$5,$F186=Menus!$J$6,$F186=Menus!$J$7,$F186=Menus!$J$8,$F186=Menus!$J$9,$F186=Menus!$J$10,$F186=Menus!$J$11,$F186=Menus!$J$12,$F186=Menus!$J$13,$F186=Menus!$J$14)=FALSE,Pof1st_NotOK,IF(OR(AND($J186&lt;&gt;Menus!$I$2,$J186&lt;&gt;Menus!$I$3,$J186&lt;&gt;Menus!$I$4,$J186&lt;&gt;Menus!$I$5,$J186&lt;&gt;Menus!$I$6,$J186&lt;&gt;Menus!$I$7,$J186&lt;&gt;Menus!$I$8,$J186&lt;&gt;Menus!$I$9,$J186&lt;&gt;Menus!$I$10),AND(OR($F186=Menus!$H$10,$F186=Menus!$H$11,$F186=Menus!$H$12),AND($J186&lt;&gt;Menus!$I$2,$J186&lt;&gt;Menus!$I$10))),Oof2nd_NotOK,IF(OR($B186=Menus!$N$2,ISERROR(VLOOKUP($R186,$D$115:$J$134,7)))=TRUE,Select1PrincipalNo,IF($F186=Menus!$J$2,SelectaPrincipal,IF(VLOOKUP($R186,$D$115:$J$134,7)=Menus!$I$3,IF(OR($F186=Menus!$J$3,$F186=Menus!$J$4),OK,NOT_OK),IF(VLOOKUP($R186,$D$115:$J$134,7)=Menus!$I$4,IF(OR($F186=Menus!$J$5,$F186=Menus!$J$6,$F186=Menus!$J$7,$F186=Menus!$J$8),OK,NOT_OK),IF(OR(VLOOKUP($R186,$D$115:$J$134,7)=Menus!$I$5,VLOOKUP($R186,$D$115:$J$134,7)=Menus!$I$6),IF(OR($F186=Menus!$J$9,$F186=Menus!$J$10,$F186=Menus!$H$11),OK,NOT_OK),IF(VLOOKUP($R186,$D$115:$J$134,7)=Menus!$I$7,IF(OR($F186=Menus!$J$10,$F186=Menus!$J$11,$F186=Menus!$J$12),OK,NOT_OK),IF(VLOOKUP($R186,$D$115:$J$134,7)=Menus!$I$8,IF(OR($F186=Menus!$J$13,$F186=Menus!$J$14),OK,NOT_OK),IF(VLOOKUP($R186,$D$115:$J$134,7)=Menus!$I$9,IF($F186=Menus!$J$13,OK,NOT_OK),IF(VLOOKUP($R186,$D$115:$J$134,7)=Menus!$I$10,NOT_OK,"")))))))))&amp;IF($D186="","",IF(AND($J186&lt;&gt;Menus!$I$2,$J186&lt;&gt;Menus!$I$10),Last,IF(AND($F186&lt;&gt;Menus!$I$2,$J186=Menus!$I$10),Final,"")))))</f>
        <v>Please select a First Level Principal Entity #, as applicable.</v>
      </c>
      <c r="R186" s="117" t="str">
        <f t="shared" si="7"/>
        <v/>
      </c>
      <c r="S186" s="103"/>
      <c r="T186" s="117">
        <f t="shared" si="8"/>
        <v>0</v>
      </c>
    </row>
    <row r="187" spans="2:20" ht="20.100000000000001" customHeight="1" x14ac:dyDescent="0.25">
      <c r="B187" s="41" t="s">
        <v>12</v>
      </c>
      <c r="D187" s="22" t="str">
        <f>IF($B187=Menus!$O$2,"",IF(LEFT($B187,3)="N/A","N/A",TEXT(IF(RIGHT(LEFT($B187,2),1)=".",LEFT($B187,1),LEFT($B187,2)),"#")&amp;"."&amp;CHOOSE(IF($B187=Menus!$O$2,0,COUNTIF($B$142:$B187,$B187)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7" s="22"/>
      <c r="F187" s="30" t="s">
        <v>2</v>
      </c>
      <c r="G187" s="74"/>
      <c r="H187" s="9"/>
      <c r="I187" s="73"/>
      <c r="J187" s="9" t="s">
        <v>2</v>
      </c>
      <c r="L187" s="95" t="str">
        <f>IF(OR($F$4=Menus!$Q$4,$F$4=Menus!$Q$5),"Rows for 2nd Co-Developer Data.",IF($F$4=Menus!$Q$2,"Enter # of Developers in F4.","Rows N/A - only 1 Developer listed."))</f>
        <v>Enter # of Developers in F4.</v>
      </c>
      <c r="N187" s="101" t="str">
        <f>IF(OR($F187=Menus!$J$2,$F187=Menus!$J$3,$F187=Menus!$J$4,$F187=Menus!$J$5,$F187=Menus!$J$6,$F187=Menus!$J$7,$F187=Menus!$J$8,$F187=Menus!$J$9,$F187=Menus!$J$10,$F187=Menus!$J$11,$F187=Menus!$J$12,$F187=Menus!$J$13,$F187=Menus!$J$14)=FALSE,Pof1st_NotOK,IF(OR(AND($J187&lt;&gt;Menus!$I$2,$J187&lt;&gt;Menus!$I$3,$J187&lt;&gt;Menus!$I$4,$J187&lt;&gt;Menus!$I$5,$J187&lt;&gt;Menus!$I$6,$J187&lt;&gt;Menus!$I$7,$J187&lt;&gt;Menus!$I$8,$J187&lt;&gt;Menus!$I$9,$J187&lt;&gt;Menus!$I$10),AND(OR($F187=Menus!$H$10,$F187=Menus!$H$11,$F187=Menus!$H$12),AND($J187&lt;&gt;Menus!$I$2,$J187&lt;&gt;Menus!$I$10))),Oof2nd_NotOK,IF(OR($B187=Menus!$N$2,ISERROR(VLOOKUP($R187,$D$115:$J$134,7)))=TRUE,Select1PrincipalNo,IF($F187=Menus!$J$2,SelectaPrincipal,IF(VLOOKUP($R187,$D$115:$J$134,7)=Menus!$I$3,IF(OR($F187=Menus!$J$3,$F187=Menus!$J$4),OK,NOT_OK),IF(VLOOKUP($R187,$D$115:$J$134,7)=Menus!$I$4,IF(OR($F187=Menus!$J$5,$F187=Menus!$J$6,$F187=Menus!$J$7,$F187=Menus!$J$8),OK,NOT_OK),IF(OR(VLOOKUP($R187,$D$115:$J$134,7)=Menus!$I$5,VLOOKUP($R187,$D$115:$J$134,7)=Menus!$I$6),IF(OR($F187=Menus!$J$9,$F187=Menus!$J$10,$F187=Menus!$H$11),OK,NOT_OK),IF(VLOOKUP($R187,$D$115:$J$134,7)=Menus!$I$7,IF(OR($F187=Menus!$J$10,$F187=Menus!$J$11,$F187=Menus!$J$12),OK,NOT_OK),IF(VLOOKUP($R187,$D$115:$J$134,7)=Menus!$I$8,IF(OR($F187=Menus!$J$13,$F187=Menus!$J$14),OK,NOT_OK),IF(VLOOKUP($R187,$D$115:$J$134,7)=Menus!$I$9,IF($F187=Menus!$J$13,OK,NOT_OK),IF(VLOOKUP($R187,$D$115:$J$134,7)=Menus!$I$10,NOT_OK,"")))))))))&amp;IF($D187="","",IF(AND($J187&lt;&gt;Menus!$I$2,$J187&lt;&gt;Menus!$I$10),Last,IF(AND($F187&lt;&gt;Menus!$I$2,$J187=Menus!$I$10),Final,"")))))</f>
        <v>Please select a First Level Principal Entity #, as applicable.</v>
      </c>
      <c r="R187" s="117" t="str">
        <f t="shared" si="7"/>
        <v/>
      </c>
      <c r="S187" s="103"/>
      <c r="T187" s="117">
        <f t="shared" si="8"/>
        <v>0</v>
      </c>
    </row>
    <row r="188" spans="2:20" ht="20.100000000000001" customHeight="1" x14ac:dyDescent="0.25">
      <c r="B188" s="41" t="s">
        <v>12</v>
      </c>
      <c r="D188" s="22" t="str">
        <f>IF($B188=Menus!$O$2,"",IF(LEFT($B188,3)="N/A","N/A",TEXT(IF(RIGHT(LEFT($B188,2),1)=".",LEFT($B188,1),LEFT($B188,2)),"#")&amp;"."&amp;CHOOSE(IF($B188=Menus!$O$2,0,COUNTIF($B$142:$B188,$B188)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8" s="22"/>
      <c r="F188" s="30" t="s">
        <v>2</v>
      </c>
      <c r="G188" s="74"/>
      <c r="H188" s="9"/>
      <c r="I188" s="73"/>
      <c r="J188" s="9" t="s">
        <v>2</v>
      </c>
      <c r="L188" s="95" t="str">
        <f>IF(OR($F$4=Menus!$Q$4,$F$4=Menus!$Q$5),"Rows for 2nd Co-Developer Data.",IF($F$4=Menus!$Q$2,"Enter # of Developers in F4.","Rows N/A - only 1 Developer listed."))</f>
        <v>Enter # of Developers in F4.</v>
      </c>
      <c r="N188" s="101" t="str">
        <f>IF(OR($F188=Menus!$J$2,$F188=Menus!$J$3,$F188=Menus!$J$4,$F188=Menus!$J$5,$F188=Menus!$J$6,$F188=Menus!$J$7,$F188=Menus!$J$8,$F188=Menus!$J$9,$F188=Menus!$J$10,$F188=Menus!$J$11,$F188=Menus!$J$12,$F188=Menus!$J$13,$F188=Menus!$J$14)=FALSE,Pof1st_NotOK,IF(OR(AND($J188&lt;&gt;Menus!$I$2,$J188&lt;&gt;Menus!$I$3,$J188&lt;&gt;Menus!$I$4,$J188&lt;&gt;Menus!$I$5,$J188&lt;&gt;Menus!$I$6,$J188&lt;&gt;Menus!$I$7,$J188&lt;&gt;Menus!$I$8,$J188&lt;&gt;Menus!$I$9,$J188&lt;&gt;Menus!$I$10),AND(OR($F188=Menus!$H$10,$F188=Menus!$H$11,$F188=Menus!$H$12),AND($J188&lt;&gt;Menus!$I$2,$J188&lt;&gt;Menus!$I$10))),Oof2nd_NotOK,IF(OR($B188=Menus!$N$2,ISERROR(VLOOKUP($R188,$D$115:$J$134,7)))=TRUE,Select1PrincipalNo,IF($F188=Menus!$J$2,SelectaPrincipal,IF(VLOOKUP($R188,$D$115:$J$134,7)=Menus!$I$3,IF(OR($F188=Menus!$J$3,$F188=Menus!$J$4),OK,NOT_OK),IF(VLOOKUP($R188,$D$115:$J$134,7)=Menus!$I$4,IF(OR($F188=Menus!$J$5,$F188=Menus!$J$6,$F188=Menus!$J$7,$F188=Menus!$J$8),OK,NOT_OK),IF(OR(VLOOKUP($R188,$D$115:$J$134,7)=Menus!$I$5,VLOOKUP($R188,$D$115:$J$134,7)=Menus!$I$6),IF(OR($F188=Menus!$J$9,$F188=Menus!$J$10,$F188=Menus!$H$11),OK,NOT_OK),IF(VLOOKUP($R188,$D$115:$J$134,7)=Menus!$I$7,IF(OR($F188=Menus!$J$10,$F188=Menus!$J$11,$F188=Menus!$J$12),OK,NOT_OK),IF(VLOOKUP($R188,$D$115:$J$134,7)=Menus!$I$8,IF(OR($F188=Menus!$J$13,$F188=Menus!$J$14),OK,NOT_OK),IF(VLOOKUP($R188,$D$115:$J$134,7)=Menus!$I$9,IF($F188=Menus!$J$13,OK,NOT_OK),IF(VLOOKUP($R188,$D$115:$J$134,7)=Menus!$I$10,NOT_OK,"")))))))))&amp;IF($D188="","",IF(AND($J188&lt;&gt;Menus!$I$2,$J188&lt;&gt;Menus!$I$10),Last,IF(AND($F188&lt;&gt;Menus!$I$2,$J188=Menus!$I$10),Final,"")))))</f>
        <v>Please select a First Level Principal Entity #, as applicable.</v>
      </c>
      <c r="R188" s="117" t="str">
        <f t="shared" si="7"/>
        <v/>
      </c>
      <c r="S188" s="103"/>
      <c r="T188" s="117">
        <f t="shared" si="8"/>
        <v>0</v>
      </c>
    </row>
    <row r="189" spans="2:20" ht="20.100000000000001" customHeight="1" x14ac:dyDescent="0.25">
      <c r="B189" s="41" t="s">
        <v>12</v>
      </c>
      <c r="D189" s="22" t="str">
        <f>IF($B189=Menus!$O$2,"",IF(LEFT($B189,3)="N/A","N/A",TEXT(IF(RIGHT(LEFT($B189,2),1)=".",LEFT($B189,1),LEFT($B189,2)),"#")&amp;"."&amp;CHOOSE(IF($B189=Menus!$O$2,0,COUNTIF($B$142:$B189,$B189)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89" s="22"/>
      <c r="F189" s="30" t="s">
        <v>2</v>
      </c>
      <c r="G189" s="74"/>
      <c r="H189" s="9"/>
      <c r="I189" s="73"/>
      <c r="J189" s="9" t="s">
        <v>2</v>
      </c>
      <c r="L189" s="95" t="str">
        <f>IF(OR($F$4=Menus!$Q$4,$F$4=Menus!$Q$5),"Rows for 2nd Co-Developer Data.",IF($F$4=Menus!$Q$2,"Enter # of Developers in F4.","Rows N/A - only 1 Developer listed."))</f>
        <v>Enter # of Developers in F4.</v>
      </c>
      <c r="N189" s="101" t="str">
        <f>IF(OR($F189=Menus!$J$2,$F189=Menus!$J$3,$F189=Menus!$J$4,$F189=Menus!$J$5,$F189=Menus!$J$6,$F189=Menus!$J$7,$F189=Menus!$J$8,$F189=Menus!$J$9,$F189=Menus!$J$10,$F189=Menus!$J$11,$F189=Menus!$J$12,$F189=Menus!$J$13,$F189=Menus!$J$14)=FALSE,Pof1st_NotOK,IF(OR(AND($J189&lt;&gt;Menus!$I$2,$J189&lt;&gt;Menus!$I$3,$J189&lt;&gt;Menus!$I$4,$J189&lt;&gt;Menus!$I$5,$J189&lt;&gt;Menus!$I$6,$J189&lt;&gt;Menus!$I$7,$J189&lt;&gt;Menus!$I$8,$J189&lt;&gt;Menus!$I$9,$J189&lt;&gt;Menus!$I$10),AND(OR($F189=Menus!$H$10,$F189=Menus!$H$11,$F189=Menus!$H$12),AND($J189&lt;&gt;Menus!$I$2,$J189&lt;&gt;Menus!$I$10))),Oof2nd_NotOK,IF(OR($B189=Menus!$N$2,ISERROR(VLOOKUP($R189,$D$115:$J$134,7)))=TRUE,Select1PrincipalNo,IF($F189=Menus!$J$2,SelectaPrincipal,IF(VLOOKUP($R189,$D$115:$J$134,7)=Menus!$I$3,IF(OR($F189=Menus!$J$3,$F189=Menus!$J$4),OK,NOT_OK),IF(VLOOKUP($R189,$D$115:$J$134,7)=Menus!$I$4,IF(OR($F189=Menus!$J$5,$F189=Menus!$J$6,$F189=Menus!$J$7,$F189=Menus!$J$8),OK,NOT_OK),IF(OR(VLOOKUP($R189,$D$115:$J$134,7)=Menus!$I$5,VLOOKUP($R189,$D$115:$J$134,7)=Menus!$I$6),IF(OR($F189=Menus!$J$9,$F189=Menus!$J$10,$F189=Menus!$H$11),OK,NOT_OK),IF(VLOOKUP($R189,$D$115:$J$134,7)=Menus!$I$7,IF(OR($F189=Menus!$J$10,$F189=Menus!$J$11,$F189=Menus!$J$12),OK,NOT_OK),IF(VLOOKUP($R189,$D$115:$J$134,7)=Menus!$I$8,IF(OR($F189=Menus!$J$13,$F189=Menus!$J$14),OK,NOT_OK),IF(VLOOKUP($R189,$D$115:$J$134,7)=Menus!$I$9,IF($F189=Menus!$J$13,OK,NOT_OK),IF(VLOOKUP($R189,$D$115:$J$134,7)=Menus!$I$10,NOT_OK,"")))))))))&amp;IF($D189="","",IF(AND($J189&lt;&gt;Menus!$I$2,$J189&lt;&gt;Menus!$I$10),Last,IF(AND($F189&lt;&gt;Menus!$I$2,$J189=Menus!$I$10),Final,"")))))</f>
        <v>Please select a First Level Principal Entity #, as applicable.</v>
      </c>
      <c r="R189" s="117" t="str">
        <f t="shared" si="7"/>
        <v/>
      </c>
      <c r="S189" s="103"/>
      <c r="T189" s="117">
        <f t="shared" si="8"/>
        <v>0</v>
      </c>
    </row>
    <row r="190" spans="2:20" ht="20.100000000000001" customHeight="1" x14ac:dyDescent="0.25">
      <c r="B190" s="41" t="s">
        <v>12</v>
      </c>
      <c r="D190" s="22" t="str">
        <f>IF($B190=Menus!$O$2,"",IF(LEFT($B190,3)="N/A","N/A",TEXT(IF(RIGHT(LEFT($B190,2),1)=".",LEFT($B190,1),LEFT($B190,2)),"#")&amp;"."&amp;CHOOSE(IF($B190=Menus!$O$2,0,COUNTIF($B$142:$B190,$B190)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0" s="22"/>
      <c r="F190" s="30" t="s">
        <v>2</v>
      </c>
      <c r="G190" s="74"/>
      <c r="H190" s="9"/>
      <c r="I190" s="73"/>
      <c r="J190" s="9" t="s">
        <v>2</v>
      </c>
      <c r="L190" s="95" t="str">
        <f>IF(OR($F$4=Menus!$Q$4,$F$4=Menus!$Q$5),"Rows for 2nd Co-Developer Data.",IF($F$4=Menus!$Q$2,"Enter # of Developers in F4.","Rows N/A - only 1 Developer listed."))</f>
        <v>Enter # of Developers in F4.</v>
      </c>
      <c r="N190" s="101" t="str">
        <f>IF(OR($F190=Menus!$J$2,$F190=Menus!$J$3,$F190=Menus!$J$4,$F190=Menus!$J$5,$F190=Menus!$J$6,$F190=Menus!$J$7,$F190=Menus!$J$8,$F190=Menus!$J$9,$F190=Menus!$J$10,$F190=Menus!$J$11,$F190=Menus!$J$12,$F190=Menus!$J$13,$F190=Menus!$J$14)=FALSE,Pof1st_NotOK,IF(OR(AND($J190&lt;&gt;Menus!$I$2,$J190&lt;&gt;Menus!$I$3,$J190&lt;&gt;Menus!$I$4,$J190&lt;&gt;Menus!$I$5,$J190&lt;&gt;Menus!$I$6,$J190&lt;&gt;Menus!$I$7,$J190&lt;&gt;Menus!$I$8,$J190&lt;&gt;Menus!$I$9,$J190&lt;&gt;Menus!$I$10),AND(OR($F190=Menus!$H$10,$F190=Menus!$H$11,$F190=Menus!$H$12),AND($J190&lt;&gt;Menus!$I$2,$J190&lt;&gt;Menus!$I$10))),Oof2nd_NotOK,IF(OR($B190=Menus!$N$2,ISERROR(VLOOKUP($R190,$D$115:$J$134,7)))=TRUE,Select1PrincipalNo,IF($F190=Menus!$J$2,SelectaPrincipal,IF(VLOOKUP($R190,$D$115:$J$134,7)=Menus!$I$3,IF(OR($F190=Menus!$J$3,$F190=Menus!$J$4),OK,NOT_OK),IF(VLOOKUP($R190,$D$115:$J$134,7)=Menus!$I$4,IF(OR($F190=Menus!$J$5,$F190=Menus!$J$6,$F190=Menus!$J$7,$F190=Menus!$J$8),OK,NOT_OK),IF(OR(VLOOKUP($R190,$D$115:$J$134,7)=Menus!$I$5,VLOOKUP($R190,$D$115:$J$134,7)=Menus!$I$6),IF(OR($F190=Menus!$J$9,$F190=Menus!$J$10,$F190=Menus!$H$11),OK,NOT_OK),IF(VLOOKUP($R190,$D$115:$J$134,7)=Menus!$I$7,IF(OR($F190=Menus!$J$10,$F190=Menus!$J$11,$F190=Menus!$J$12),OK,NOT_OK),IF(VLOOKUP($R190,$D$115:$J$134,7)=Menus!$I$8,IF(OR($F190=Menus!$J$13,$F190=Menus!$J$14),OK,NOT_OK),IF(VLOOKUP($R190,$D$115:$J$134,7)=Menus!$I$9,IF($F190=Menus!$J$13,OK,NOT_OK),IF(VLOOKUP($R190,$D$115:$J$134,7)=Menus!$I$10,NOT_OK,"")))))))))&amp;IF($D190="","",IF(AND($J190&lt;&gt;Menus!$I$2,$J190&lt;&gt;Menus!$I$10),Last,IF(AND($F190&lt;&gt;Menus!$I$2,$J190=Menus!$I$10),Final,"")))))</f>
        <v>Please select a First Level Principal Entity #, as applicable.</v>
      </c>
      <c r="R190" s="117" t="str">
        <f t="shared" si="7"/>
        <v/>
      </c>
      <c r="S190" s="103"/>
      <c r="T190" s="117">
        <f t="shared" si="8"/>
        <v>0</v>
      </c>
    </row>
    <row r="191" spans="2:20" ht="20.100000000000001" customHeight="1" x14ac:dyDescent="0.25">
      <c r="B191" s="41" t="s">
        <v>12</v>
      </c>
      <c r="D191" s="22" t="str">
        <f>IF($B191=Menus!$O$2,"",IF(LEFT($B191,3)="N/A","N/A",TEXT(IF(RIGHT(LEFT($B191,2),1)=".",LEFT($B191,1),LEFT($B191,2)),"#")&amp;"."&amp;CHOOSE(IF($B191=Menus!$O$2,0,COUNTIF($B$142:$B191,$B191)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1" s="22"/>
      <c r="F191" s="30" t="s">
        <v>2</v>
      </c>
      <c r="G191" s="74"/>
      <c r="H191" s="9"/>
      <c r="I191" s="73"/>
      <c r="J191" s="9" t="s">
        <v>2</v>
      </c>
      <c r="L191" s="95" t="str">
        <f>IF(OR($F$4=Menus!$Q$4,$F$4=Menus!$Q$5),"Rows for 2nd Co-Developer Data.",IF($F$4=Menus!$Q$2,"Enter # of Developers in F4.","Rows N/A - only 1 Developer listed."))</f>
        <v>Enter # of Developers in F4.</v>
      </c>
      <c r="N191" s="101" t="str">
        <f>IF(OR($F191=Menus!$J$2,$F191=Menus!$J$3,$F191=Menus!$J$4,$F191=Menus!$J$5,$F191=Menus!$J$6,$F191=Menus!$J$7,$F191=Menus!$J$8,$F191=Menus!$J$9,$F191=Menus!$J$10,$F191=Menus!$J$11,$F191=Menus!$J$12,$F191=Menus!$J$13,$F191=Menus!$J$14)=FALSE,Pof1st_NotOK,IF(OR(AND($J191&lt;&gt;Menus!$I$2,$J191&lt;&gt;Menus!$I$3,$J191&lt;&gt;Menus!$I$4,$J191&lt;&gt;Menus!$I$5,$J191&lt;&gt;Menus!$I$6,$J191&lt;&gt;Menus!$I$7,$J191&lt;&gt;Menus!$I$8,$J191&lt;&gt;Menus!$I$9,$J191&lt;&gt;Menus!$I$10),AND(OR($F191=Menus!$H$10,$F191=Menus!$H$11,$F191=Menus!$H$12),AND($J191&lt;&gt;Menus!$I$2,$J191&lt;&gt;Menus!$I$10))),Oof2nd_NotOK,IF(OR($B191=Menus!$N$2,ISERROR(VLOOKUP($R191,$D$115:$J$134,7)))=TRUE,Select1PrincipalNo,IF($F191=Menus!$J$2,SelectaPrincipal,IF(VLOOKUP($R191,$D$115:$J$134,7)=Menus!$I$3,IF(OR($F191=Menus!$J$3,$F191=Menus!$J$4),OK,NOT_OK),IF(VLOOKUP($R191,$D$115:$J$134,7)=Menus!$I$4,IF(OR($F191=Menus!$J$5,$F191=Menus!$J$6,$F191=Menus!$J$7,$F191=Menus!$J$8),OK,NOT_OK),IF(OR(VLOOKUP($R191,$D$115:$J$134,7)=Menus!$I$5,VLOOKUP($R191,$D$115:$J$134,7)=Menus!$I$6),IF(OR($F191=Menus!$J$9,$F191=Menus!$J$10,$F191=Menus!$H$11),OK,NOT_OK),IF(VLOOKUP($R191,$D$115:$J$134,7)=Menus!$I$7,IF(OR($F191=Menus!$J$10,$F191=Menus!$J$11,$F191=Menus!$J$12),OK,NOT_OK),IF(VLOOKUP($R191,$D$115:$J$134,7)=Menus!$I$8,IF(OR($F191=Menus!$J$13,$F191=Menus!$J$14),OK,NOT_OK),IF(VLOOKUP($R191,$D$115:$J$134,7)=Menus!$I$9,IF($F191=Menus!$J$13,OK,NOT_OK),IF(VLOOKUP($R191,$D$115:$J$134,7)=Menus!$I$10,NOT_OK,"")))))))))&amp;IF($D191="","",IF(AND($J191&lt;&gt;Menus!$I$2,$J191&lt;&gt;Menus!$I$10),Last,IF(AND($F191&lt;&gt;Menus!$I$2,$J191=Menus!$I$10),Final,"")))))</f>
        <v>Please select a First Level Principal Entity #, as applicable.</v>
      </c>
      <c r="R191" s="117" t="str">
        <f t="shared" si="7"/>
        <v/>
      </c>
      <c r="S191" s="103"/>
      <c r="T191" s="117">
        <f t="shared" si="8"/>
        <v>0</v>
      </c>
    </row>
    <row r="192" spans="2:20" ht="20.100000000000001" customHeight="1" x14ac:dyDescent="0.25">
      <c r="B192" s="123" t="s">
        <v>12</v>
      </c>
      <c r="D192" s="22" t="str">
        <f>IF($B192=Menus!$O$2,"",IF(LEFT($B192,3)="N/A","N/A",TEXT(IF(RIGHT(LEFT($B192,2),1)=".",LEFT($B192,1),LEFT($B192,2)),"#")&amp;"."&amp;CHOOSE(IF($B192=Menus!$O$2,0,COUNTIF($B$142:$B192,$B192)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2" s="22"/>
      <c r="F192" s="30" t="s">
        <v>2</v>
      </c>
      <c r="G192" s="74"/>
      <c r="H192" s="9"/>
      <c r="I192" s="73"/>
      <c r="J192" s="9" t="s">
        <v>2</v>
      </c>
      <c r="L192" s="95" t="str">
        <f>IF(OR($F$4=Menus!$Q$4,$F$4=Menus!$Q$5),"Rows for 2nd Co-Developer Data.",IF($F$4=Menus!$Q$2,"Enter # of Developers in F4.","Rows N/A - only 1 Developer listed."))</f>
        <v>Enter # of Developers in F4.</v>
      </c>
      <c r="N192" s="101" t="str">
        <f>IF(OR($F192=Menus!$J$2,$F192=Menus!$J$3,$F192=Menus!$J$4,$F192=Menus!$J$5,$F192=Menus!$J$6,$F192=Menus!$J$7,$F192=Menus!$J$8,$F192=Menus!$J$9,$F192=Menus!$J$10,$F192=Menus!$J$11,$F192=Menus!$J$12,$F192=Menus!$J$13,$F192=Menus!$J$14)=FALSE,Pof1st_NotOK,IF(OR(AND($J192&lt;&gt;Menus!$I$2,$J192&lt;&gt;Menus!$I$3,$J192&lt;&gt;Menus!$I$4,$J192&lt;&gt;Menus!$I$5,$J192&lt;&gt;Menus!$I$6,$J192&lt;&gt;Menus!$I$7,$J192&lt;&gt;Menus!$I$8,$J192&lt;&gt;Menus!$I$9,$J192&lt;&gt;Menus!$I$10),AND(OR($F192=Menus!$H$10,$F192=Menus!$H$11,$F192=Menus!$H$12),AND($J192&lt;&gt;Menus!$I$2,$J192&lt;&gt;Menus!$I$10))),Oof2nd_NotOK,IF(OR($B192=Menus!$N$2,ISERROR(VLOOKUP($R192,$D$115:$J$134,7)))=TRUE,Select1PrincipalNo,IF($F192=Menus!$J$2,SelectaPrincipal,IF(VLOOKUP($R192,$D$115:$J$134,7)=Menus!$I$3,IF(OR($F192=Menus!$J$3,$F192=Menus!$J$4),OK,NOT_OK),IF(VLOOKUP($R192,$D$115:$J$134,7)=Menus!$I$4,IF(OR($F192=Menus!$J$5,$F192=Menus!$J$6,$F192=Menus!$J$7,$F192=Menus!$J$8),OK,NOT_OK),IF(OR(VLOOKUP($R192,$D$115:$J$134,7)=Menus!$I$5,VLOOKUP($R192,$D$115:$J$134,7)=Menus!$I$6),IF(OR($F192=Menus!$J$9,$F192=Menus!$J$10,$F192=Menus!$H$11),OK,NOT_OK),IF(VLOOKUP($R192,$D$115:$J$134,7)=Menus!$I$7,IF(OR($F192=Menus!$J$10,$F192=Menus!$J$11,$F192=Menus!$J$12),OK,NOT_OK),IF(VLOOKUP($R192,$D$115:$J$134,7)=Menus!$I$8,IF(OR($F192=Menus!$J$13,$F192=Menus!$J$14),OK,NOT_OK),IF(VLOOKUP($R192,$D$115:$J$134,7)=Menus!$I$9,IF($F192=Menus!$J$13,OK,NOT_OK),IF(VLOOKUP($R192,$D$115:$J$134,7)=Menus!$I$10,NOT_OK,"")))))))))&amp;IF($D192="","",IF(AND($J192&lt;&gt;Menus!$I$2,$J192&lt;&gt;Menus!$I$10),Last,IF(AND($F192&lt;&gt;Menus!$I$2,$J192=Menus!$I$10),Final,"")))))</f>
        <v>Please select a First Level Principal Entity #, as applicable.</v>
      </c>
      <c r="R192" s="117" t="str">
        <f t="shared" si="7"/>
        <v/>
      </c>
      <c r="S192" s="103"/>
      <c r="T192" s="117">
        <f t="shared" si="8"/>
        <v>0</v>
      </c>
    </row>
    <row r="193" spans="1:20" ht="20.100000000000001" customHeight="1" x14ac:dyDescent="0.25">
      <c r="B193" s="123" t="s">
        <v>12</v>
      </c>
      <c r="D193" s="22" t="str">
        <f>IF($B193=Menus!$O$2,"",IF(LEFT($B193,3)="N/A","N/A",TEXT(IF(RIGHT(LEFT($B193,2),1)=".",LEFT($B193,1),LEFT($B193,2)),"#")&amp;"."&amp;CHOOSE(IF($B193=Menus!$O$2,0,COUNTIF($B$142:$B193,$B193)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3" s="22"/>
      <c r="F193" s="30" t="s">
        <v>2</v>
      </c>
      <c r="G193" s="74"/>
      <c r="H193" s="9"/>
      <c r="I193" s="73"/>
      <c r="J193" s="9" t="s">
        <v>2</v>
      </c>
      <c r="L193" s="95" t="str">
        <f>IF(OR($F$4=Menus!$Q$4,$F$4=Menus!$Q$5),"Rows for 2nd Co-Developer Data.",IF($F$4=Menus!$Q$2,"Enter # of Developers in F4.","Rows N/A - only 1 Developer listed."))</f>
        <v>Enter # of Developers in F4.</v>
      </c>
      <c r="N193" s="101" t="str">
        <f>IF(OR($F193=Menus!$J$2,$F193=Menus!$J$3,$F193=Menus!$J$4,$F193=Menus!$J$5,$F193=Menus!$J$6,$F193=Menus!$J$7,$F193=Menus!$J$8,$F193=Menus!$J$9,$F193=Menus!$J$10,$F193=Menus!$J$11,$F193=Menus!$J$12,$F193=Menus!$J$13,$F193=Menus!$J$14)=FALSE,Pof1st_NotOK,IF(OR(AND($J193&lt;&gt;Menus!$I$2,$J193&lt;&gt;Menus!$I$3,$J193&lt;&gt;Menus!$I$4,$J193&lt;&gt;Menus!$I$5,$J193&lt;&gt;Menus!$I$6,$J193&lt;&gt;Menus!$I$7,$J193&lt;&gt;Menus!$I$8,$J193&lt;&gt;Menus!$I$9,$J193&lt;&gt;Menus!$I$10),AND(OR($F193=Menus!$H$10,$F193=Menus!$H$11,$F193=Menus!$H$12),AND($J193&lt;&gt;Menus!$I$2,$J193&lt;&gt;Menus!$I$10))),Oof2nd_NotOK,IF(OR($B193=Menus!$N$2,ISERROR(VLOOKUP($R193,$D$115:$J$134,7)))=TRUE,Select1PrincipalNo,IF($F193=Menus!$J$2,SelectaPrincipal,IF(VLOOKUP($R193,$D$115:$J$134,7)=Menus!$I$3,IF(OR($F193=Menus!$J$3,$F193=Menus!$J$4),OK,NOT_OK),IF(VLOOKUP($R193,$D$115:$J$134,7)=Menus!$I$4,IF(OR($F193=Menus!$J$5,$F193=Menus!$J$6,$F193=Menus!$J$7,$F193=Menus!$J$8),OK,NOT_OK),IF(OR(VLOOKUP($R193,$D$115:$J$134,7)=Menus!$I$5,VLOOKUP($R193,$D$115:$J$134,7)=Menus!$I$6),IF(OR($F193=Menus!$J$9,$F193=Menus!$J$10,$F193=Menus!$H$11),OK,NOT_OK),IF(VLOOKUP($R193,$D$115:$J$134,7)=Menus!$I$7,IF(OR($F193=Menus!$J$10,$F193=Menus!$J$11,$F193=Menus!$J$12),OK,NOT_OK),IF(VLOOKUP($R193,$D$115:$J$134,7)=Menus!$I$8,IF(OR($F193=Menus!$J$13,$F193=Menus!$J$14),OK,NOT_OK),IF(VLOOKUP($R193,$D$115:$J$134,7)=Menus!$I$9,IF($F193=Menus!$J$13,OK,NOT_OK),IF(VLOOKUP($R193,$D$115:$J$134,7)=Menus!$I$10,NOT_OK,"")))))))))&amp;IF($D193="","",IF(AND($J193&lt;&gt;Menus!$I$2,$J193&lt;&gt;Menus!$I$10),Last,IF(AND($F193&lt;&gt;Menus!$I$2,$J193=Menus!$I$10),Final,"")))))</f>
        <v>Please select a First Level Principal Entity #, as applicable.</v>
      </c>
      <c r="R193" s="117" t="str">
        <f t="shared" si="7"/>
        <v/>
      </c>
      <c r="S193" s="103"/>
      <c r="T193" s="117">
        <f t="shared" si="8"/>
        <v>0</v>
      </c>
    </row>
    <row r="194" spans="1:20" ht="20.100000000000001" customHeight="1" x14ac:dyDescent="0.25">
      <c r="B194" s="123" t="s">
        <v>12</v>
      </c>
      <c r="D194" s="22" t="str">
        <f>IF($B194=Menus!$O$2,"",IF(LEFT($B194,3)="N/A","N/A",TEXT(IF(RIGHT(LEFT($B194,2),1)=".",LEFT($B194,1),LEFT($B194,2)),"#")&amp;"."&amp;CHOOSE(IF($B194=Menus!$O$2,0,COUNTIF($B$142:$B194,$B194)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4" s="22"/>
      <c r="F194" s="30" t="s">
        <v>2</v>
      </c>
      <c r="G194" s="74"/>
      <c r="H194" s="9"/>
      <c r="I194" s="73"/>
      <c r="J194" s="9" t="s">
        <v>2</v>
      </c>
      <c r="L194" s="95" t="str">
        <f>IF(OR($F$4=Menus!$Q$4,$F$4=Menus!$Q$5),"Rows for 2nd Co-Developer Data.",IF($F$4=Menus!$Q$2,"Enter # of Developers in F4.","Rows N/A - only 1 Developer listed."))</f>
        <v>Enter # of Developers in F4.</v>
      </c>
      <c r="N194" s="101" t="str">
        <f>IF(OR($F194=Menus!$J$2,$F194=Menus!$J$3,$F194=Menus!$J$4,$F194=Menus!$J$5,$F194=Menus!$J$6,$F194=Menus!$J$7,$F194=Menus!$J$8,$F194=Menus!$J$9,$F194=Menus!$J$10,$F194=Menus!$J$11,$F194=Menus!$J$12,$F194=Menus!$J$13,$F194=Menus!$J$14)=FALSE,Pof1st_NotOK,IF(OR(AND($J194&lt;&gt;Menus!$I$2,$J194&lt;&gt;Menus!$I$3,$J194&lt;&gt;Menus!$I$4,$J194&lt;&gt;Menus!$I$5,$J194&lt;&gt;Menus!$I$6,$J194&lt;&gt;Menus!$I$7,$J194&lt;&gt;Menus!$I$8,$J194&lt;&gt;Menus!$I$9,$J194&lt;&gt;Menus!$I$10),AND(OR($F194=Menus!$H$10,$F194=Menus!$H$11,$F194=Menus!$H$12),AND($J194&lt;&gt;Menus!$I$2,$J194&lt;&gt;Menus!$I$10))),Oof2nd_NotOK,IF(OR($B194=Menus!$N$2,ISERROR(VLOOKUP($R194,$D$115:$J$134,7)))=TRUE,Select1PrincipalNo,IF($F194=Menus!$J$2,SelectaPrincipal,IF(VLOOKUP($R194,$D$115:$J$134,7)=Menus!$I$3,IF(OR($F194=Menus!$J$3,$F194=Menus!$J$4),OK,NOT_OK),IF(VLOOKUP($R194,$D$115:$J$134,7)=Menus!$I$4,IF(OR($F194=Menus!$J$5,$F194=Menus!$J$6,$F194=Menus!$J$7,$F194=Menus!$J$8),OK,NOT_OK),IF(OR(VLOOKUP($R194,$D$115:$J$134,7)=Menus!$I$5,VLOOKUP($R194,$D$115:$J$134,7)=Menus!$I$6),IF(OR($F194=Menus!$J$9,$F194=Menus!$J$10,$F194=Menus!$H$11),OK,NOT_OK),IF(VLOOKUP($R194,$D$115:$J$134,7)=Menus!$I$7,IF(OR($F194=Menus!$J$10,$F194=Menus!$J$11,$F194=Menus!$J$12),OK,NOT_OK),IF(VLOOKUP($R194,$D$115:$J$134,7)=Menus!$I$8,IF(OR($F194=Menus!$J$13,$F194=Menus!$J$14),OK,NOT_OK),IF(VLOOKUP($R194,$D$115:$J$134,7)=Menus!$I$9,IF($F194=Menus!$J$13,OK,NOT_OK),IF(VLOOKUP($R194,$D$115:$J$134,7)=Menus!$I$10,NOT_OK,"")))))))))&amp;IF($D194="","",IF(AND($J194&lt;&gt;Menus!$I$2,$J194&lt;&gt;Menus!$I$10),Last,IF(AND($F194&lt;&gt;Menus!$I$2,$J194=Menus!$I$10),Final,"")))))</f>
        <v>Please select a First Level Principal Entity #, as applicable.</v>
      </c>
      <c r="R194" s="117" t="str">
        <f t="shared" si="7"/>
        <v/>
      </c>
      <c r="S194" s="103"/>
      <c r="T194" s="117">
        <f t="shared" si="8"/>
        <v>0</v>
      </c>
    </row>
    <row r="195" spans="1:20" ht="20.100000000000001" customHeight="1" x14ac:dyDescent="0.25">
      <c r="B195" s="123" t="s">
        <v>12</v>
      </c>
      <c r="D195" s="22" t="str">
        <f>IF($B195=Menus!$O$2,"",IF(LEFT($B195,3)="N/A","N/A",TEXT(IF(RIGHT(LEFT($B195,2),1)=".",LEFT($B195,1),LEFT($B195,2)),"#")&amp;"."&amp;CHOOSE(IF($B195=Menus!$O$2,0,COUNTIF($B$142:$B195,$B195)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5" s="22"/>
      <c r="F195" s="30" t="s">
        <v>2</v>
      </c>
      <c r="G195" s="74"/>
      <c r="H195" s="9"/>
      <c r="I195" s="73"/>
      <c r="J195" s="9" t="s">
        <v>2</v>
      </c>
      <c r="L195" s="95" t="str">
        <f>IF(OR($F$4=Menus!$Q$4,$F$4=Menus!$Q$5),"Rows for 2nd Co-Developer Data.",IF($F$4=Menus!$Q$2,"Enter # of Developers in F4.","Rows N/A - only 1 Developer listed."))</f>
        <v>Enter # of Developers in F4.</v>
      </c>
      <c r="N195" s="101" t="str">
        <f>IF(OR($F195=Menus!$J$2,$F195=Menus!$J$3,$F195=Menus!$J$4,$F195=Menus!$J$5,$F195=Menus!$J$6,$F195=Menus!$J$7,$F195=Menus!$J$8,$F195=Menus!$J$9,$F195=Menus!$J$10,$F195=Menus!$J$11,$F195=Menus!$J$12,$F195=Menus!$J$13,$F195=Menus!$J$14)=FALSE,Pof1st_NotOK,IF(OR(AND($J195&lt;&gt;Menus!$I$2,$J195&lt;&gt;Menus!$I$3,$J195&lt;&gt;Menus!$I$4,$J195&lt;&gt;Menus!$I$5,$J195&lt;&gt;Menus!$I$6,$J195&lt;&gt;Menus!$I$7,$J195&lt;&gt;Menus!$I$8,$J195&lt;&gt;Menus!$I$9,$J195&lt;&gt;Menus!$I$10),AND(OR($F195=Menus!$H$10,$F195=Menus!$H$11,$F195=Menus!$H$12),AND($J195&lt;&gt;Menus!$I$2,$J195&lt;&gt;Menus!$I$10))),Oof2nd_NotOK,IF(OR($B195=Menus!$N$2,ISERROR(VLOOKUP($R195,$D$115:$J$134,7)))=TRUE,Select1PrincipalNo,IF($F195=Menus!$J$2,SelectaPrincipal,IF(VLOOKUP($R195,$D$115:$J$134,7)=Menus!$I$3,IF(OR($F195=Menus!$J$3,$F195=Menus!$J$4),OK,NOT_OK),IF(VLOOKUP($R195,$D$115:$J$134,7)=Menus!$I$4,IF(OR($F195=Menus!$J$5,$F195=Menus!$J$6,$F195=Menus!$J$7,$F195=Menus!$J$8),OK,NOT_OK),IF(OR(VLOOKUP($R195,$D$115:$J$134,7)=Menus!$I$5,VLOOKUP($R195,$D$115:$J$134,7)=Menus!$I$6),IF(OR($F195=Menus!$J$9,$F195=Menus!$J$10,$F195=Menus!$H$11),OK,NOT_OK),IF(VLOOKUP($R195,$D$115:$J$134,7)=Menus!$I$7,IF(OR($F195=Menus!$J$10,$F195=Menus!$J$11,$F195=Menus!$J$12),OK,NOT_OK),IF(VLOOKUP($R195,$D$115:$J$134,7)=Menus!$I$8,IF(OR($F195=Menus!$J$13,$F195=Menus!$J$14),OK,NOT_OK),IF(VLOOKUP($R195,$D$115:$J$134,7)=Menus!$I$9,IF($F195=Menus!$J$13,OK,NOT_OK),IF(VLOOKUP($R195,$D$115:$J$134,7)=Menus!$I$10,NOT_OK,"")))))))))&amp;IF($D195="","",IF(AND($J195&lt;&gt;Menus!$I$2,$J195&lt;&gt;Menus!$I$10),Last,IF(AND($F195&lt;&gt;Menus!$I$2,$J195=Menus!$I$10),Final,"")))))</f>
        <v>Please select a First Level Principal Entity #, as applicable.</v>
      </c>
      <c r="R195" s="117" t="str">
        <f t="shared" si="7"/>
        <v/>
      </c>
      <c r="S195" s="103"/>
      <c r="T195" s="117">
        <f t="shared" si="8"/>
        <v>0</v>
      </c>
    </row>
    <row r="196" spans="1:20" ht="20.100000000000001" customHeight="1" x14ac:dyDescent="0.25">
      <c r="B196" s="123" t="s">
        <v>12</v>
      </c>
      <c r="D196" s="22" t="str">
        <f>IF($B196=Menus!$O$2,"",IF(LEFT($B196,3)="N/A","N/A",TEXT(IF(RIGHT(LEFT($B196,2),1)=".",LEFT($B196,1),LEFT($B196,2)),"#")&amp;"."&amp;CHOOSE(IF($B196=Menus!$O$2,0,COUNTIF($B$142:$B196,$B196)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6" s="22"/>
      <c r="F196" s="30" t="s">
        <v>2</v>
      </c>
      <c r="G196" s="74"/>
      <c r="H196" s="9"/>
      <c r="I196" s="73"/>
      <c r="J196" s="9" t="s">
        <v>2</v>
      </c>
      <c r="L196" s="95" t="str">
        <f>IF(OR($F$4=Menus!$Q$4,$F$4=Menus!$Q$5),"Rows for 2nd Co-Developer Data.",IF($F$4=Menus!$Q$2,"Enter # of Developers in F4.","Rows N/A - only 1 Developer listed."))</f>
        <v>Enter # of Developers in F4.</v>
      </c>
      <c r="N196" s="101" t="str">
        <f>IF(OR($F196=Menus!$J$2,$F196=Menus!$J$3,$F196=Menus!$J$4,$F196=Menus!$J$5,$F196=Menus!$J$6,$F196=Menus!$J$7,$F196=Menus!$J$8,$F196=Menus!$J$9,$F196=Menus!$J$10,$F196=Menus!$J$11,$F196=Menus!$J$12,$F196=Menus!$J$13,$F196=Menus!$J$14)=FALSE,Pof1st_NotOK,IF(OR(AND($J196&lt;&gt;Menus!$I$2,$J196&lt;&gt;Menus!$I$3,$J196&lt;&gt;Menus!$I$4,$J196&lt;&gt;Menus!$I$5,$J196&lt;&gt;Menus!$I$6,$J196&lt;&gt;Menus!$I$7,$J196&lt;&gt;Menus!$I$8,$J196&lt;&gt;Menus!$I$9,$J196&lt;&gt;Menus!$I$10),AND(OR($F196=Menus!$H$10,$F196=Menus!$H$11,$F196=Menus!$H$12),AND($J196&lt;&gt;Menus!$I$2,$J196&lt;&gt;Menus!$I$10))),Oof2nd_NotOK,IF(OR($B196=Menus!$N$2,ISERROR(VLOOKUP($R196,$D$115:$J$134,7)))=TRUE,Select1PrincipalNo,IF($F196=Menus!$J$2,SelectaPrincipal,IF(VLOOKUP($R196,$D$115:$J$134,7)=Menus!$I$3,IF(OR($F196=Menus!$J$3,$F196=Menus!$J$4),OK,NOT_OK),IF(VLOOKUP($R196,$D$115:$J$134,7)=Menus!$I$4,IF(OR($F196=Menus!$J$5,$F196=Menus!$J$6,$F196=Menus!$J$7,$F196=Menus!$J$8),OK,NOT_OK),IF(OR(VLOOKUP($R196,$D$115:$J$134,7)=Menus!$I$5,VLOOKUP($R196,$D$115:$J$134,7)=Menus!$I$6),IF(OR($F196=Menus!$J$9,$F196=Menus!$J$10,$F196=Menus!$H$11),OK,NOT_OK),IF(VLOOKUP($R196,$D$115:$J$134,7)=Menus!$I$7,IF(OR($F196=Menus!$J$10,$F196=Menus!$J$11,$F196=Menus!$J$12),OK,NOT_OK),IF(VLOOKUP($R196,$D$115:$J$134,7)=Menus!$I$8,IF(OR($F196=Menus!$J$13,$F196=Menus!$J$14),OK,NOT_OK),IF(VLOOKUP($R196,$D$115:$J$134,7)=Menus!$I$9,IF($F196=Menus!$J$13,OK,NOT_OK),IF(VLOOKUP($R196,$D$115:$J$134,7)=Menus!$I$10,NOT_OK,"")))))))))&amp;IF($D196="","",IF(AND($J196&lt;&gt;Menus!$I$2,$J196&lt;&gt;Menus!$I$10),Last,IF(AND($F196&lt;&gt;Menus!$I$2,$J196=Menus!$I$10),Final,"")))))</f>
        <v>Please select a First Level Principal Entity #, as applicable.</v>
      </c>
      <c r="R196" s="117" t="str">
        <f t="shared" si="7"/>
        <v/>
      </c>
      <c r="S196" s="103"/>
      <c r="T196" s="117">
        <f t="shared" si="8"/>
        <v>0</v>
      </c>
    </row>
    <row r="197" spans="1:20" ht="20.100000000000001" customHeight="1" x14ac:dyDescent="0.25">
      <c r="B197" s="123" t="s">
        <v>12</v>
      </c>
      <c r="D197" s="22" t="str">
        <f>IF($B197=Menus!$O$2,"",IF(LEFT($B197,3)="N/A","N/A",TEXT(IF(RIGHT(LEFT($B197,2),1)=".",LEFT($B197,1),LEFT($B197,2)),"#")&amp;"."&amp;CHOOSE(IF($B197=Menus!$O$2,0,COUNTIF($B$142:$B197,$B197)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7" s="22"/>
      <c r="F197" s="30" t="s">
        <v>2</v>
      </c>
      <c r="G197" s="74"/>
      <c r="H197" s="9"/>
      <c r="I197" s="73"/>
      <c r="J197" s="9" t="s">
        <v>2</v>
      </c>
      <c r="L197" s="95" t="str">
        <f>IF(OR($F$4=Menus!$Q$4,$F$4=Menus!$Q$5),"Rows for 2nd Co-Developer Data.",IF($F$4=Menus!$Q$2,"Enter # of Developers in F4.","Rows N/A - only 1 Developer listed."))</f>
        <v>Enter # of Developers in F4.</v>
      </c>
      <c r="N197" s="101" t="str">
        <f>IF(OR($F197=Menus!$J$2,$F197=Menus!$J$3,$F197=Menus!$J$4,$F197=Menus!$J$5,$F197=Menus!$J$6,$F197=Menus!$J$7,$F197=Menus!$J$8,$F197=Menus!$J$9,$F197=Menus!$J$10,$F197=Menus!$J$11,$F197=Menus!$J$12,$F197=Menus!$J$13,$F197=Menus!$J$14)=FALSE,Pof1st_NotOK,IF(OR(AND($J197&lt;&gt;Menus!$I$2,$J197&lt;&gt;Menus!$I$3,$J197&lt;&gt;Menus!$I$4,$J197&lt;&gt;Menus!$I$5,$J197&lt;&gt;Menus!$I$6,$J197&lt;&gt;Menus!$I$7,$J197&lt;&gt;Menus!$I$8,$J197&lt;&gt;Menus!$I$9,$J197&lt;&gt;Menus!$I$10),AND(OR($F197=Menus!$H$10,$F197=Menus!$H$11,$F197=Menus!$H$12),AND($J197&lt;&gt;Menus!$I$2,$J197&lt;&gt;Menus!$I$10))),Oof2nd_NotOK,IF(OR($B197=Menus!$N$2,ISERROR(VLOOKUP($R197,$D$115:$J$134,7)))=TRUE,Select1PrincipalNo,IF($F197=Menus!$J$2,SelectaPrincipal,IF(VLOOKUP($R197,$D$115:$J$134,7)=Menus!$I$3,IF(OR($F197=Menus!$J$3,$F197=Menus!$J$4),OK,NOT_OK),IF(VLOOKUP($R197,$D$115:$J$134,7)=Menus!$I$4,IF(OR($F197=Menus!$J$5,$F197=Menus!$J$6,$F197=Menus!$J$7,$F197=Menus!$J$8),OK,NOT_OK),IF(OR(VLOOKUP($R197,$D$115:$J$134,7)=Menus!$I$5,VLOOKUP($R197,$D$115:$J$134,7)=Menus!$I$6),IF(OR($F197=Menus!$J$9,$F197=Menus!$J$10,$F197=Menus!$H$11),OK,NOT_OK),IF(VLOOKUP($R197,$D$115:$J$134,7)=Menus!$I$7,IF(OR($F197=Menus!$J$10,$F197=Menus!$J$11,$F197=Menus!$J$12),OK,NOT_OK),IF(VLOOKUP($R197,$D$115:$J$134,7)=Menus!$I$8,IF(OR($F197=Menus!$J$13,$F197=Menus!$J$14),OK,NOT_OK),IF(VLOOKUP($R197,$D$115:$J$134,7)=Menus!$I$9,IF($F197=Menus!$J$13,OK,NOT_OK),IF(VLOOKUP($R197,$D$115:$J$134,7)=Menus!$I$10,NOT_OK,"")))))))))&amp;IF($D197="","",IF(AND($J197&lt;&gt;Menus!$I$2,$J197&lt;&gt;Menus!$I$10),Last,IF(AND($F197&lt;&gt;Menus!$I$2,$J197=Menus!$I$10),Final,"")))))</f>
        <v>Please select a First Level Principal Entity #, as applicable.</v>
      </c>
      <c r="R197" s="117" t="str">
        <f t="shared" si="7"/>
        <v/>
      </c>
      <c r="S197" s="103"/>
      <c r="T197" s="117">
        <f t="shared" si="8"/>
        <v>0</v>
      </c>
    </row>
    <row r="198" spans="1:20" ht="20.100000000000001" customHeight="1" x14ac:dyDescent="0.25">
      <c r="B198" s="123" t="s">
        <v>12</v>
      </c>
      <c r="D198" s="22" t="str">
        <f>IF($B198=Menus!$O$2,"",IF(LEFT($B198,3)="N/A","N/A",TEXT(IF(RIGHT(LEFT($B198,2),1)=".",LEFT($B198,1),LEFT($B198,2)),"#")&amp;"."&amp;CHOOSE(IF($B198=Menus!$O$2,0,COUNTIF($B$142:$B198,$B198)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8" s="22"/>
      <c r="F198" s="30" t="s">
        <v>2</v>
      </c>
      <c r="G198" s="74"/>
      <c r="H198" s="9"/>
      <c r="I198" s="73"/>
      <c r="J198" s="9" t="s">
        <v>2</v>
      </c>
      <c r="L198" s="95" t="str">
        <f>IF(OR($F$4=Menus!$Q$4,$F$4=Menus!$Q$5),"Rows for 2nd Co-Developer Data.",IF($F$4=Menus!$Q$2,"Enter # of Developers in F4.","Rows N/A - only 1 Developer listed."))</f>
        <v>Enter # of Developers in F4.</v>
      </c>
      <c r="N198" s="101" t="str">
        <f>IF(OR($F198=Menus!$J$2,$F198=Menus!$J$3,$F198=Menus!$J$4,$F198=Menus!$J$5,$F198=Menus!$J$6,$F198=Menus!$J$7,$F198=Menus!$J$8,$F198=Menus!$J$9,$F198=Menus!$J$10,$F198=Menus!$J$11,$F198=Menus!$J$12,$F198=Menus!$J$13,$F198=Menus!$J$14)=FALSE,Pof1st_NotOK,IF(OR(AND($J198&lt;&gt;Menus!$I$2,$J198&lt;&gt;Menus!$I$3,$J198&lt;&gt;Menus!$I$4,$J198&lt;&gt;Menus!$I$5,$J198&lt;&gt;Menus!$I$6,$J198&lt;&gt;Menus!$I$7,$J198&lt;&gt;Menus!$I$8,$J198&lt;&gt;Menus!$I$9,$J198&lt;&gt;Menus!$I$10),AND(OR($F198=Menus!$H$10,$F198=Menus!$H$11,$F198=Menus!$H$12),AND($J198&lt;&gt;Menus!$I$2,$J198&lt;&gt;Menus!$I$10))),Oof2nd_NotOK,IF(OR($B198=Menus!$N$2,ISERROR(VLOOKUP($R198,$D$115:$J$134,7)))=TRUE,Select1PrincipalNo,IF($F198=Menus!$J$2,SelectaPrincipal,IF(VLOOKUP($R198,$D$115:$J$134,7)=Menus!$I$3,IF(OR($F198=Menus!$J$3,$F198=Menus!$J$4),OK,NOT_OK),IF(VLOOKUP($R198,$D$115:$J$134,7)=Menus!$I$4,IF(OR($F198=Menus!$J$5,$F198=Menus!$J$6,$F198=Menus!$J$7,$F198=Menus!$J$8),OK,NOT_OK),IF(OR(VLOOKUP($R198,$D$115:$J$134,7)=Menus!$I$5,VLOOKUP($R198,$D$115:$J$134,7)=Menus!$I$6),IF(OR($F198=Menus!$J$9,$F198=Menus!$J$10,$F198=Menus!$H$11),OK,NOT_OK),IF(VLOOKUP($R198,$D$115:$J$134,7)=Menus!$I$7,IF(OR($F198=Menus!$J$10,$F198=Menus!$J$11,$F198=Menus!$J$12),OK,NOT_OK),IF(VLOOKUP($R198,$D$115:$J$134,7)=Menus!$I$8,IF(OR($F198=Menus!$J$13,$F198=Menus!$J$14),OK,NOT_OK),IF(VLOOKUP($R198,$D$115:$J$134,7)=Menus!$I$9,IF($F198=Menus!$J$13,OK,NOT_OK),IF(VLOOKUP($R198,$D$115:$J$134,7)=Menus!$I$10,NOT_OK,"")))))))))&amp;IF($D198="","",IF(AND($J198&lt;&gt;Menus!$I$2,$J198&lt;&gt;Menus!$I$10),Last,IF(AND($F198&lt;&gt;Menus!$I$2,$J198=Menus!$I$10),Final,"")))))</f>
        <v>Please select a First Level Principal Entity #, as applicable.</v>
      </c>
      <c r="R198" s="117" t="str">
        <f t="shared" si="7"/>
        <v/>
      </c>
      <c r="S198" s="103"/>
      <c r="T198" s="117">
        <f t="shared" si="8"/>
        <v>0</v>
      </c>
    </row>
    <row r="199" spans="1:20" ht="20.100000000000001" customHeight="1" x14ac:dyDescent="0.25">
      <c r="B199" s="123" t="s">
        <v>12</v>
      </c>
      <c r="D199" s="22" t="str">
        <f>IF($B199=Menus!$O$2,"",IF(LEFT($B199,3)="N/A","N/A",TEXT(IF(RIGHT(LEFT($B199,2),1)=".",LEFT($B199,1),LEFT($B199,2)),"#")&amp;"."&amp;CHOOSE(IF($B199=Menus!$O$2,0,COUNTIF($B$142:$B199,$B199)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199" s="22"/>
      <c r="F199" s="30" t="s">
        <v>2</v>
      </c>
      <c r="G199" s="74"/>
      <c r="H199" s="9"/>
      <c r="I199" s="73"/>
      <c r="J199" s="9" t="s">
        <v>2</v>
      </c>
      <c r="L199" s="95" t="str">
        <f>IF(OR($F$4=Menus!$Q$4,$F$4=Menus!$Q$5),"Rows for 2nd Co-Developer Data.",IF($F$4=Menus!$Q$2,"Enter # of Developers in F4.","Rows N/A - only 1 Developer listed."))</f>
        <v>Enter # of Developers in F4.</v>
      </c>
      <c r="N199" s="101" t="str">
        <f>IF(OR($F199=Menus!$J$2,$F199=Menus!$J$3,$F199=Menus!$J$4,$F199=Menus!$J$5,$F199=Menus!$J$6,$F199=Menus!$J$7,$F199=Menus!$J$8,$F199=Menus!$J$9,$F199=Menus!$J$10,$F199=Menus!$J$11,$F199=Menus!$J$12,$F199=Menus!$J$13,$F199=Menus!$J$14)=FALSE,Pof1st_NotOK,IF(OR(AND($J199&lt;&gt;Menus!$I$2,$J199&lt;&gt;Menus!$I$3,$J199&lt;&gt;Menus!$I$4,$J199&lt;&gt;Menus!$I$5,$J199&lt;&gt;Menus!$I$6,$J199&lt;&gt;Menus!$I$7,$J199&lt;&gt;Menus!$I$8,$J199&lt;&gt;Menus!$I$9,$J199&lt;&gt;Menus!$I$10),AND(OR($F199=Menus!$H$10,$F199=Menus!$H$11,$F199=Menus!$H$12),AND($J199&lt;&gt;Menus!$I$2,$J199&lt;&gt;Menus!$I$10))),Oof2nd_NotOK,IF(OR($B199=Menus!$N$2,ISERROR(VLOOKUP($R199,$D$115:$J$134,7)))=TRUE,Select1PrincipalNo,IF($F199=Menus!$J$2,SelectaPrincipal,IF(VLOOKUP($R199,$D$115:$J$134,7)=Menus!$I$3,IF(OR($F199=Menus!$J$3,$F199=Menus!$J$4),OK,NOT_OK),IF(VLOOKUP($R199,$D$115:$J$134,7)=Menus!$I$4,IF(OR($F199=Menus!$J$5,$F199=Menus!$J$6,$F199=Menus!$J$7,$F199=Menus!$J$8),OK,NOT_OK),IF(OR(VLOOKUP($R199,$D$115:$J$134,7)=Menus!$I$5,VLOOKUP($R199,$D$115:$J$134,7)=Menus!$I$6),IF(OR($F199=Menus!$J$9,$F199=Menus!$J$10,$F199=Menus!$H$11),OK,NOT_OK),IF(VLOOKUP($R199,$D$115:$J$134,7)=Menus!$I$7,IF(OR($F199=Menus!$J$10,$F199=Menus!$J$11,$F199=Menus!$J$12),OK,NOT_OK),IF(VLOOKUP($R199,$D$115:$J$134,7)=Menus!$I$8,IF(OR($F199=Menus!$J$13,$F199=Menus!$J$14),OK,NOT_OK),IF(VLOOKUP($R199,$D$115:$J$134,7)=Menus!$I$9,IF($F199=Menus!$J$13,OK,NOT_OK),IF(VLOOKUP($R199,$D$115:$J$134,7)=Menus!$I$10,NOT_OK,"")))))))))&amp;IF($D199="","",IF(AND($J199&lt;&gt;Menus!$I$2,$J199&lt;&gt;Menus!$I$10),Last,IF(AND($F199&lt;&gt;Menus!$I$2,$J199=Menus!$I$10),Final,"")))))</f>
        <v>Please select a First Level Principal Entity #, as applicable.</v>
      </c>
      <c r="R199" s="117" t="str">
        <f t="shared" si="7"/>
        <v/>
      </c>
      <c r="S199" s="103"/>
      <c r="T199" s="117">
        <f t="shared" si="8"/>
        <v>0</v>
      </c>
    </row>
    <row r="200" spans="1:20" ht="20.100000000000001" customHeight="1" x14ac:dyDescent="0.25">
      <c r="B200" s="123" t="s">
        <v>12</v>
      </c>
      <c r="D200" s="22" t="str">
        <f>IF($B200=Menus!$O$2,"",IF(LEFT($B200,3)="N/A","N/A",TEXT(IF(RIGHT(LEFT($B200,2),1)=".",LEFT($B200,1),LEFT($B200,2)),"#")&amp;"."&amp;CHOOSE(IF($B200=Menus!$O$2,0,COUNTIF($B$142:$B200,$B200)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0" s="22"/>
      <c r="F200" s="30" t="s">
        <v>2</v>
      </c>
      <c r="G200" s="74"/>
      <c r="H200" s="9"/>
      <c r="I200" s="73"/>
      <c r="J200" s="9" t="s">
        <v>2</v>
      </c>
      <c r="L200" s="95" t="str">
        <f>IF(OR($F$4=Menus!$Q$4,$F$4=Menus!$Q$5),"Rows for 2nd Co-Developer Data.",IF($F$4=Menus!$Q$2,"Enter # of Developers in F4.","Rows N/A - only 1 Developer listed."))</f>
        <v>Enter # of Developers in F4.</v>
      </c>
      <c r="N200" s="101" t="str">
        <f>IF(OR($F200=Menus!$J$2,$F200=Menus!$J$3,$F200=Menus!$J$4,$F200=Menus!$J$5,$F200=Menus!$J$6,$F200=Menus!$J$7,$F200=Menus!$J$8,$F200=Menus!$J$9,$F200=Menus!$J$10,$F200=Menus!$J$11,$F200=Menus!$J$12,$F200=Menus!$J$13,$F200=Menus!$J$14)=FALSE,Pof1st_NotOK,IF(OR(AND($J200&lt;&gt;Menus!$I$2,$J200&lt;&gt;Menus!$I$3,$J200&lt;&gt;Menus!$I$4,$J200&lt;&gt;Menus!$I$5,$J200&lt;&gt;Menus!$I$6,$J200&lt;&gt;Menus!$I$7,$J200&lt;&gt;Menus!$I$8,$J200&lt;&gt;Menus!$I$9,$J200&lt;&gt;Menus!$I$10),AND(OR($F200=Menus!$H$10,$F200=Menus!$H$11,$F200=Menus!$H$12),AND($J200&lt;&gt;Menus!$I$2,$J200&lt;&gt;Menus!$I$10))),Oof2nd_NotOK,IF(OR($B200=Menus!$N$2,ISERROR(VLOOKUP($R200,$D$115:$J$134,7)))=TRUE,Select1PrincipalNo,IF($F200=Menus!$J$2,SelectaPrincipal,IF(VLOOKUP($R200,$D$115:$J$134,7)=Menus!$I$3,IF(OR($F200=Menus!$J$3,$F200=Menus!$J$4),OK,NOT_OK),IF(VLOOKUP($R200,$D$115:$J$134,7)=Menus!$I$4,IF(OR($F200=Menus!$J$5,$F200=Menus!$J$6,$F200=Menus!$J$7,$F200=Menus!$J$8),OK,NOT_OK),IF(OR(VLOOKUP($R200,$D$115:$J$134,7)=Menus!$I$5,VLOOKUP($R200,$D$115:$J$134,7)=Menus!$I$6),IF(OR($F200=Menus!$J$9,$F200=Menus!$J$10,$F200=Menus!$H$11),OK,NOT_OK),IF(VLOOKUP($R200,$D$115:$J$134,7)=Menus!$I$7,IF(OR($F200=Menus!$J$10,$F200=Menus!$J$11,$F200=Menus!$J$12),OK,NOT_OK),IF(VLOOKUP($R200,$D$115:$J$134,7)=Menus!$I$8,IF(OR($F200=Menus!$J$13,$F200=Menus!$J$14),OK,NOT_OK),IF(VLOOKUP($R200,$D$115:$J$134,7)=Menus!$I$9,IF($F200=Menus!$J$13,OK,NOT_OK),IF(VLOOKUP($R200,$D$115:$J$134,7)=Menus!$I$10,NOT_OK,"")))))))))&amp;IF($D200="","",IF(AND($J200&lt;&gt;Menus!$I$2,$J200&lt;&gt;Menus!$I$10),Last,IF(AND($F200&lt;&gt;Menus!$I$2,$J200=Menus!$I$10),Final,"")))))</f>
        <v>Please select a First Level Principal Entity #, as applicable.</v>
      </c>
      <c r="R200" s="117" t="str">
        <f t="shared" si="7"/>
        <v/>
      </c>
      <c r="S200" s="103"/>
      <c r="T200" s="117">
        <f t="shared" si="8"/>
        <v>0</v>
      </c>
    </row>
    <row r="201" spans="1:20" ht="20.100000000000001" customHeight="1" x14ac:dyDescent="0.25">
      <c r="B201" s="123" t="s">
        <v>12</v>
      </c>
      <c r="D201" s="22" t="str">
        <f>IF($B201=Menus!$O$2,"",IF(LEFT($B201,3)="N/A","N/A",TEXT(IF(RIGHT(LEFT($B201,2),1)=".",LEFT($B201,1),LEFT($B201,2)),"#")&amp;"."&amp;CHOOSE(IF($B201=Menus!$O$2,0,COUNTIF($B$142:$B201,$B201)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01" s="22"/>
      <c r="F201" s="30" t="s">
        <v>2</v>
      </c>
      <c r="G201" s="74"/>
      <c r="H201" s="9"/>
      <c r="I201" s="73"/>
      <c r="J201" s="9" t="s">
        <v>2</v>
      </c>
      <c r="L201" s="95" t="str">
        <f>IF(OR($F$4=Menus!$Q$4,$F$4=Menus!$Q$5),"Rows for 2nd Co-Developer Data.",IF($F$4=Menus!$Q$2,"Enter # of Developers in F4.","Rows N/A - only 1 Developer listed."))</f>
        <v>Enter # of Developers in F4.</v>
      </c>
      <c r="N201" s="101" t="str">
        <f>IF(OR($F201=Menus!$J$2,$F201=Menus!$J$3,$F201=Menus!$J$4,$F201=Menus!$J$5,$F201=Menus!$J$6,$F201=Menus!$J$7,$F201=Menus!$J$8,$F201=Menus!$J$9,$F201=Menus!$J$10,$F201=Menus!$J$11,$F201=Menus!$J$12,$F201=Menus!$J$13,$F201=Menus!$J$14)=FALSE,Pof1st_NotOK,IF(OR(AND($J201&lt;&gt;Menus!$I$2,$J201&lt;&gt;Menus!$I$3,$J201&lt;&gt;Menus!$I$4,$J201&lt;&gt;Menus!$I$5,$J201&lt;&gt;Menus!$I$6,$J201&lt;&gt;Menus!$I$7,$J201&lt;&gt;Menus!$I$8,$J201&lt;&gt;Menus!$I$9,$J201&lt;&gt;Menus!$I$10),AND(OR($F201=Menus!$H$10,$F201=Menus!$H$11,$F201=Menus!$H$12),AND($J201&lt;&gt;Menus!$I$2,$J201&lt;&gt;Menus!$I$10))),Oof2nd_NotOK,IF(OR($B201=Menus!$N$2,ISERROR(VLOOKUP($R201,$D$115:$J$134,7)))=TRUE,Select1PrincipalNo,IF($F201=Menus!$J$2,SelectaPrincipal,IF(VLOOKUP($R201,$D$115:$J$134,7)=Menus!$I$3,IF(OR($F201=Menus!$J$3,$F201=Menus!$J$4),OK,NOT_OK),IF(VLOOKUP($R201,$D$115:$J$134,7)=Menus!$I$4,IF(OR($F201=Menus!$J$5,$F201=Menus!$J$6,$F201=Menus!$J$7,$F201=Menus!$J$8),OK,NOT_OK),IF(OR(VLOOKUP($R201,$D$115:$J$134,7)=Menus!$I$5,VLOOKUP($R201,$D$115:$J$134,7)=Menus!$I$6),IF(OR($F201=Menus!$J$9,$F201=Menus!$J$10,$F201=Menus!$H$11),OK,NOT_OK),IF(VLOOKUP($R201,$D$115:$J$134,7)=Menus!$I$7,IF(OR($F201=Menus!$J$10,$F201=Menus!$J$11,$F201=Menus!$J$12),OK,NOT_OK),IF(VLOOKUP($R201,$D$115:$J$134,7)=Menus!$I$8,IF(OR($F201=Menus!$J$13,$F201=Menus!$J$14),OK,NOT_OK),IF(VLOOKUP($R201,$D$115:$J$134,7)=Menus!$I$9,IF($F201=Menus!$J$13,OK,NOT_OK),IF(VLOOKUP($R201,$D$115:$J$134,7)=Menus!$I$10,NOT_OK,"")))))))))&amp;IF($D201="","",IF(AND($J201&lt;&gt;Menus!$I$2,$J201&lt;&gt;Menus!$I$10),Last,IF(AND($F201&lt;&gt;Menus!$I$2,$J201=Menus!$I$10),Final,"")))))</f>
        <v>Please select a First Level Principal Entity #, as applicable.</v>
      </c>
      <c r="R201" s="117" t="str">
        <f t="shared" si="7"/>
        <v/>
      </c>
      <c r="S201" s="103"/>
      <c r="T201" s="117">
        <f t="shared" si="8"/>
        <v>0</v>
      </c>
    </row>
    <row r="202" spans="1:20" ht="14.45" hidden="1" customHeight="1" x14ac:dyDescent="0.25">
      <c r="L202" s="95"/>
      <c r="N202" s="33"/>
      <c r="R202" s="84"/>
      <c r="T202" s="84"/>
    </row>
    <row r="203" spans="1:20" x14ac:dyDescent="0.25">
      <c r="L203" s="95"/>
      <c r="R203" s="90"/>
      <c r="T203" s="90"/>
    </row>
    <row r="204" spans="1:20" x14ac:dyDescent="0.25">
      <c r="L204" s="40"/>
    </row>
    <row r="205" spans="1:20" ht="15.75" customHeight="1" x14ac:dyDescent="0.25">
      <c r="A205" s="2" t="str">
        <f>"Select the organizational structure for the "&amp;IF($F$4=Menus!$Q$5,"third Co-","")&amp;"Developer entity:"</f>
        <v>Select the organizational structure for the Developer entity:</v>
      </c>
      <c r="B205" s="2"/>
      <c r="C205" s="2"/>
      <c r="L205" s="97"/>
    </row>
    <row r="206" spans="1:20" ht="20.100000000000001" customHeight="1" x14ac:dyDescent="0.25">
      <c r="D206" s="17" t="str">
        <f>"The "&amp;IF($F$4=Menus!$Q$5,"third Co-","")&amp;"Developer is a:"</f>
        <v>The Developer is a:</v>
      </c>
      <c r="E206" s="17"/>
      <c r="F206" s="238" t="s">
        <v>2</v>
      </c>
      <c r="G206" s="238"/>
      <c r="H206" s="29"/>
      <c r="I206" s="3"/>
      <c r="L206" s="97"/>
    </row>
    <row r="207" spans="1:20" ht="9.9499999999999993" customHeight="1" x14ac:dyDescent="0.25">
      <c r="L207" s="97"/>
    </row>
    <row r="208" spans="1:20" ht="15.75" customHeight="1" x14ac:dyDescent="0.25">
      <c r="A208" s="2" t="str">
        <f>"Provide the name of the Developer "&amp;IF($F$206=Menus!$B$2,"entity after selecting its organizational structure above.",$F$206&amp;":")</f>
        <v>Provide the name of the Developer entity after selecting its organizational structure above.</v>
      </c>
      <c r="B208" s="2"/>
      <c r="C208" s="2"/>
      <c r="L208" s="97"/>
      <c r="N208" s="18" t="s">
        <v>210</v>
      </c>
    </row>
    <row r="209" spans="1:22" ht="30" customHeight="1" x14ac:dyDescent="0.25">
      <c r="F209" s="237" t="s">
        <v>194</v>
      </c>
      <c r="G209" s="237"/>
      <c r="H209" s="237"/>
      <c r="I209" s="237"/>
      <c r="J209" s="237"/>
      <c r="L209" s="97"/>
      <c r="N209" s="19" t="s">
        <v>96</v>
      </c>
    </row>
    <row r="210" spans="1:22" ht="9.9499999999999993" customHeight="1" x14ac:dyDescent="0.25">
      <c r="L210" s="97"/>
    </row>
    <row r="211" spans="1:22" ht="30" customHeight="1" thickBot="1" x14ac:dyDescent="0.3">
      <c r="A211" s="12" t="str">
        <f>"First Principal Disclosure Level:"</f>
        <v>First Principal Disclosure Level:</v>
      </c>
      <c r="B211" s="13"/>
      <c r="C211" s="13"/>
      <c r="D211" s="13"/>
      <c r="E211" s="13"/>
      <c r="F211" s="233" t="str">
        <f>IF(F$209="&lt;Insert name of corresponding Developer entity here&gt;","",F$209)</f>
        <v/>
      </c>
      <c r="G211" s="233"/>
      <c r="H211" s="233"/>
      <c r="I211" s="233"/>
      <c r="J211" s="233"/>
      <c r="K211" s="13"/>
      <c r="L211" s="126" t="s">
        <v>210</v>
      </c>
      <c r="T211" s="239" t="s">
        <v>195</v>
      </c>
      <c r="V211" s="239" t="s">
        <v>272</v>
      </c>
    </row>
    <row r="212" spans="1:22" x14ac:dyDescent="0.25">
      <c r="A212" s="2"/>
      <c r="B212" s="234" t="s">
        <v>192</v>
      </c>
      <c r="C212" s="234"/>
      <c r="D212" s="234"/>
      <c r="E212" s="234"/>
      <c r="F212" s="234"/>
      <c r="G212" s="234"/>
      <c r="H212" s="234"/>
      <c r="J212" s="232" t="s">
        <v>22</v>
      </c>
      <c r="L212" s="98"/>
      <c r="T212" s="240"/>
      <c r="V212" s="240"/>
    </row>
    <row r="213" spans="1:22" ht="30" x14ac:dyDescent="0.25">
      <c r="A213" s="2"/>
      <c r="B213" s="2"/>
      <c r="C213" s="2"/>
      <c r="D213" s="5" t="s">
        <v>84</v>
      </c>
      <c r="E213" s="5"/>
      <c r="F213" s="76" t="s">
        <v>128</v>
      </c>
      <c r="G213" s="6"/>
      <c r="H213" s="6" t="s">
        <v>19</v>
      </c>
      <c r="I213" s="6"/>
      <c r="J213" s="232"/>
      <c r="L213" s="97"/>
      <c r="N213" s="18" t="s">
        <v>153</v>
      </c>
      <c r="T213" s="241"/>
      <c r="V213" s="241"/>
    </row>
    <row r="214" spans="1:22" ht="5.0999999999999996" customHeight="1" x14ac:dyDescent="0.25">
      <c r="A214" s="2"/>
      <c r="B214" s="2"/>
      <c r="C214" s="2"/>
      <c r="F214" s="34"/>
      <c r="G214" s="28"/>
      <c r="H214" s="28"/>
      <c r="I214" s="28"/>
      <c r="L214" s="97"/>
      <c r="T214" s="84"/>
      <c r="V214" s="173" t="str">
        <f>IF(LEFT(N214,LEN(PofA_NotOK))=PofA_NotOK,"PofA_NotOK",IF(LEFT(N214,LEN(Oof1st_NotOK))=Oof1st_NotOK,"Oof1st_NotOK",""))</f>
        <v/>
      </c>
    </row>
    <row r="215" spans="1:22" ht="20.100000000000001" customHeight="1" x14ac:dyDescent="0.25">
      <c r="D215" s="20">
        <f>MAX(D$214:D214)+1</f>
        <v>1</v>
      </c>
      <c r="E215" s="20"/>
      <c r="F215" s="30" t="s">
        <v>2</v>
      </c>
      <c r="G215" s="72"/>
      <c r="H215" s="9"/>
      <c r="I215" s="73"/>
      <c r="J215" s="9" t="s">
        <v>2</v>
      </c>
      <c r="L215" s="97" t="str">
        <f>IF($F$4=Menus!$Q$5,"Rows for 3rd Co-Developer Data.",IF($F$4=Menus!$Q$2,"Enter # of Developers in F4.", "Rows N/A - only "&amp;IF($F$4=Menus!$Q$3,"1 Developer","2 Developers")&amp;" listed."))</f>
        <v>Enter # of Developers in F4.</v>
      </c>
      <c r="N215" s="101"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IF($F$206=Menus!$B$3,IF(OR($F215=Menus!$H$3,$F215=Menus!$H$4),OK,IF($F215=Menus!$H$2,SelectaPrincipal,NOT_OK)),IF($F$206=Menus!$B$4,IF(OR($F215=Menus!$H$5,$F215=Menus!$H$6,$F215=Menus!$H$7,$F215=Menus!$H$8),OK,IF($F215=Menus!$H$2,SelectaPrincipal,NOT_OK)),IF($F$206=Menus!$B$2,DeveloperStructure,IF($F$206=Menus!$B$7,IF(OR($F215=Menus!$H$10,$F215=Menus!$H$11,$F215=Menus!$H$12),OK,IF($F215=Menus!$C$2,SelectaPrincipal,NOT_OK)),IF($F215=Menus!$H$2,SelectaPrincipal,IF(OR($F215=Menus!$H$9,$F215=Menus!$H$10,$F215=Menus!$H$11),OK,IF($F215=Menus!$H$2,SelectaPrincipal,NOT_OK)))))))&amp;IF(AND($J215&lt;&gt;Menus!$I$2,$J215&lt;&gt;Menus!$I$10,V215&lt;&gt;"PofD_NotOK",V215&lt;&gt;"Oof1st_NotOK"),Continue,IF(AND($F215&lt;&gt;Menus!$B$2,$J215=Menus!$I$10,V215&lt;&gt;"PofD_NotOK",V215&lt;&gt;"Oof1st_NotOK"),Final,""))))</f>
        <v>Please select the appropriate organizational structure for the Developer identified above.</v>
      </c>
      <c r="T215" s="117">
        <f t="shared" ref="T215:T234" si="9">IF(OR(N215=NOT_OK,N215=NOT_OK&amp;Continue,N215=NOT_OK&amp;Final,N215=PofD_NotOK),1,IF(N215=Oof1st_NotOK,2,IF(N215=OK&amp;Continue,3,IF(N215=OK&amp;Final,4,0))))</f>
        <v>0</v>
      </c>
      <c r="V215" s="117" t="str">
        <f>IF(OR($F215=Menus!$H$2,$F215=Menus!$H$3,$F215=Menus!$H$4,$F215=Menus!$H$5,$F215=Menus!$H$6,$F215=Menus!$H$7,$F215=Menus!$H$8,$F215=Menus!$H$9,$F215=Menus!$H$10,$F215=Menus!$H$11,$F215=Menus!$H$12,$F215=Menus!$H$13)=FALSE,"PofD_NotOK",IF(OR(AND($J215&lt;&gt;Menus!$I$2,$J215&lt;&gt;Menus!$I$3,$J215&lt;&gt;Menus!$I$4,$J215&lt;&gt;Menus!$I$5,$J215&lt;&gt;Menus!$I$6,$J215&lt;&gt;Menus!$I$7,$J215&lt;&gt;Menus!$I$8,$J215&lt;&gt;Menus!$I$9,$J215&lt;&gt;Menus!$I$10),AND(OR($F215=Menus!$H$10,$F215=Menus!$H$11,$F215=Menus!$H$12),AND($J215&lt;&gt;Menus!$I$2,$J215&lt;&gt;Menus!$I$10))),"Oof1st_NotOK",""))</f>
        <v/>
      </c>
    </row>
    <row r="216" spans="1:22" ht="20.100000000000001" customHeight="1" x14ac:dyDescent="0.25">
      <c r="D216" s="20">
        <f>MAX(D$214:D215)+1</f>
        <v>2</v>
      </c>
      <c r="E216" s="20"/>
      <c r="F216" s="30" t="s">
        <v>2</v>
      </c>
      <c r="G216" s="72"/>
      <c r="H216" s="9"/>
      <c r="I216" s="73"/>
      <c r="J216" s="9" t="s">
        <v>2</v>
      </c>
      <c r="L216" s="97" t="str">
        <f>IF($F$4=Menus!$Q$5,"Rows for 3rd Co-Developer Data.",IF($F$4=Menus!$Q$2,"Enter # of Developers in F4.", "Rows N/A - only "&amp;IF($F$4=Menus!$Q$3,"1 Developer","2 Developers")&amp;" listed."))</f>
        <v>Enter # of Developers in F4.</v>
      </c>
      <c r="N216" s="101"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IF($F$206=Menus!$B$3,IF(OR($F216=Menus!$H$3,$F216=Menus!$H$4),OK,IF($F216=Menus!$H$2,SelectaPrincipal,NOT_OK)),IF($F$206=Menus!$B$4,IF(OR($F216=Menus!$H$5,$F216=Menus!$H$6,$F216=Menus!$H$7,$F216=Menus!$H$8),OK,IF($F216=Menus!$H$2,SelectaPrincipal,NOT_OK)),IF($F$206=Menus!$B$2,DeveloperStructure,IF($F$206=Menus!$B$7,IF(OR($F216=Menus!$H$10,$F216=Menus!$H$11,$F216=Menus!$H$12),OK,IF($F216=Menus!$C$2,SelectaPrincipal,NOT_OK)),IF($F216=Menus!$H$2,SelectaPrincipal,IF(OR($F216=Menus!$H$9,$F216=Menus!$H$10,$F216=Menus!$H$11),OK,IF($F216=Menus!$H$2,SelectaPrincipal,NOT_OK)))))))&amp;IF(AND($J216&lt;&gt;Menus!$I$2,$J216&lt;&gt;Menus!$I$10,V216&lt;&gt;"PofD_NotOK",V216&lt;&gt;"Oof1st_NotOK"),Continue,IF(AND($F216&lt;&gt;Menus!$B$2,$J216=Menus!$I$10,V216&lt;&gt;"PofD_NotOK",V216&lt;&gt;"Oof1st_NotOK"),Final,""))))</f>
        <v>Please select the appropriate organizational structure for the Developer identified above.</v>
      </c>
      <c r="T216" s="117">
        <f t="shared" si="9"/>
        <v>0</v>
      </c>
      <c r="V216" s="117" t="str">
        <f>IF(OR($F216=Menus!$H$2,$F216=Menus!$H$3,$F216=Menus!$H$4,$F216=Menus!$H$5,$F216=Menus!$H$6,$F216=Menus!$H$7,$F216=Menus!$H$8,$F216=Menus!$H$9,$F216=Menus!$H$10,$F216=Menus!$H$11,$F216=Menus!$H$12,$F216=Menus!$H$13)=FALSE,"PofD_NotOK",IF(OR(AND($J216&lt;&gt;Menus!$I$2,$J216&lt;&gt;Menus!$I$3,$J216&lt;&gt;Menus!$I$4,$J216&lt;&gt;Menus!$I$5,$J216&lt;&gt;Menus!$I$6,$J216&lt;&gt;Menus!$I$7,$J216&lt;&gt;Menus!$I$8,$J216&lt;&gt;Menus!$I$9,$J216&lt;&gt;Menus!$I$10),AND(OR($F216=Menus!$H$10,$F216=Menus!$H$11,$F216=Menus!$H$12),AND($J216&lt;&gt;Menus!$I$2,$J216&lt;&gt;Menus!$I$10))),"Oof1st_NotOK",""))</f>
        <v/>
      </c>
    </row>
    <row r="217" spans="1:22" ht="20.100000000000001" customHeight="1" x14ac:dyDescent="0.25">
      <c r="D217" s="20">
        <f>MAX(D$214:D216)+1</f>
        <v>3</v>
      </c>
      <c r="E217" s="20"/>
      <c r="F217" s="30" t="s">
        <v>2</v>
      </c>
      <c r="G217" s="72"/>
      <c r="H217" s="9"/>
      <c r="I217" s="73"/>
      <c r="J217" s="9" t="s">
        <v>2</v>
      </c>
      <c r="L217" s="97" t="str">
        <f>IF($F$4=Menus!$Q$5,"Rows for 3rd Co-Developer Data.",IF($F$4=Menus!$Q$2,"Enter # of Developers in F4.", "Rows N/A - only "&amp;IF($F$4=Menus!$Q$3,"1 Developer","2 Developers")&amp;" listed."))</f>
        <v>Enter # of Developers in F4.</v>
      </c>
      <c r="N217" s="101"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IF($F$206=Menus!$B$3,IF(OR($F217=Menus!$H$3,$F217=Menus!$H$4),OK,IF($F217=Menus!$H$2,SelectaPrincipal,NOT_OK)),IF($F$206=Menus!$B$4,IF(OR($F217=Menus!$H$5,$F217=Menus!$H$6,$F217=Menus!$H$7,$F217=Menus!$H$8),OK,IF($F217=Menus!$H$2,SelectaPrincipal,NOT_OK)),IF($F$206=Menus!$B$2,DeveloperStructure,IF($F$206=Menus!$B$7,IF(OR($F217=Menus!$H$10,$F217=Menus!$H$11,$F217=Menus!$H$12),OK,IF($F217=Menus!$C$2,SelectaPrincipal,NOT_OK)),IF($F217=Menus!$H$2,SelectaPrincipal,IF(OR($F217=Menus!$H$9,$F217=Menus!$H$10,$F217=Menus!$H$11),OK,IF($F217=Menus!$H$2,SelectaPrincipal,NOT_OK)))))))&amp;IF(AND($J217&lt;&gt;Menus!$I$2,$J217&lt;&gt;Menus!$I$10,V217&lt;&gt;"PofD_NotOK",V217&lt;&gt;"Oof1st_NotOK"),Continue,IF(AND($F217&lt;&gt;Menus!$B$2,$J217=Menus!$I$10,V217&lt;&gt;"PofD_NotOK",V217&lt;&gt;"Oof1st_NotOK"),Final,""))))</f>
        <v>Please select the appropriate organizational structure for the Developer identified above.</v>
      </c>
      <c r="T217" s="117">
        <f t="shared" si="9"/>
        <v>0</v>
      </c>
      <c r="V217" s="117" t="str">
        <f>IF(OR($F217=Menus!$H$2,$F217=Menus!$H$3,$F217=Menus!$H$4,$F217=Menus!$H$5,$F217=Menus!$H$6,$F217=Menus!$H$7,$F217=Menus!$H$8,$F217=Menus!$H$9,$F217=Menus!$H$10,$F217=Menus!$H$11,$F217=Menus!$H$12,$F217=Menus!$H$13)=FALSE,"PofD_NotOK",IF(OR(AND($J217&lt;&gt;Menus!$I$2,$J217&lt;&gt;Menus!$I$3,$J217&lt;&gt;Menus!$I$4,$J217&lt;&gt;Menus!$I$5,$J217&lt;&gt;Menus!$I$6,$J217&lt;&gt;Menus!$I$7,$J217&lt;&gt;Menus!$I$8,$J217&lt;&gt;Menus!$I$9,$J217&lt;&gt;Menus!$I$10),AND(OR($F217=Menus!$H$10,$F217=Menus!$H$11,$F217=Menus!$H$12),AND($J217&lt;&gt;Menus!$I$2,$J217&lt;&gt;Menus!$I$10))),"Oof1st_NotOK",""))</f>
        <v/>
      </c>
    </row>
    <row r="218" spans="1:22" ht="20.100000000000001" customHeight="1" x14ac:dyDescent="0.25">
      <c r="D218" s="20">
        <f>MAX(D$214:D217)+1</f>
        <v>4</v>
      </c>
      <c r="E218" s="20"/>
      <c r="F218" s="30" t="s">
        <v>2</v>
      </c>
      <c r="G218" s="72"/>
      <c r="H218" s="9"/>
      <c r="I218" s="73"/>
      <c r="J218" s="9" t="s">
        <v>2</v>
      </c>
      <c r="L218" s="97" t="str">
        <f>IF($F$4=Menus!$Q$5,"Rows for 3rd Co-Developer Data.",IF($F$4=Menus!$Q$2,"Enter # of Developers in F4.", "Rows N/A - only "&amp;IF($F$4=Menus!$Q$3,"1 Developer","2 Developers")&amp;" listed."))</f>
        <v>Enter # of Developers in F4.</v>
      </c>
      <c r="N218" s="101"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IF($F$206=Menus!$B$3,IF(OR($F218=Menus!$H$3,$F218=Menus!$H$4),OK,IF($F218=Menus!$H$2,SelectaPrincipal,NOT_OK)),IF($F$206=Menus!$B$4,IF(OR($F218=Menus!$H$5,$F218=Menus!$H$6,$F218=Menus!$H$7,$F218=Menus!$H$8),OK,IF($F218=Menus!$H$2,SelectaPrincipal,NOT_OK)),IF($F$206=Menus!$B$2,DeveloperStructure,IF($F$206=Menus!$B$7,IF(OR($F218=Menus!$H$10,$F218=Menus!$H$11,$F218=Menus!$H$12),OK,IF($F218=Menus!$C$2,SelectaPrincipal,NOT_OK)),IF($F218=Menus!$H$2,SelectaPrincipal,IF(OR($F218=Menus!$H$9,$F218=Menus!$H$10,$F218=Menus!$H$11),OK,IF($F218=Menus!$H$2,SelectaPrincipal,NOT_OK)))))))&amp;IF(AND($J218&lt;&gt;Menus!$I$2,$J218&lt;&gt;Menus!$I$10,V218&lt;&gt;"PofD_NotOK",V218&lt;&gt;"Oof1st_NotOK"),Continue,IF(AND($F218&lt;&gt;Menus!$B$2,$J218=Menus!$I$10,V218&lt;&gt;"PofD_NotOK",V218&lt;&gt;"Oof1st_NotOK"),Final,""))))</f>
        <v>Please select the appropriate organizational structure for the Developer identified above.</v>
      </c>
      <c r="T218" s="117">
        <f t="shared" si="9"/>
        <v>0</v>
      </c>
      <c r="V218" s="117" t="str">
        <f>IF(OR($F218=Menus!$H$2,$F218=Menus!$H$3,$F218=Menus!$H$4,$F218=Menus!$H$5,$F218=Menus!$H$6,$F218=Menus!$H$7,$F218=Menus!$H$8,$F218=Menus!$H$9,$F218=Menus!$H$10,$F218=Menus!$H$11,$F218=Menus!$H$12,$F218=Menus!$H$13)=FALSE,"PofD_NotOK",IF(OR(AND($J218&lt;&gt;Menus!$I$2,$J218&lt;&gt;Menus!$I$3,$J218&lt;&gt;Menus!$I$4,$J218&lt;&gt;Menus!$I$5,$J218&lt;&gt;Menus!$I$6,$J218&lt;&gt;Menus!$I$7,$J218&lt;&gt;Menus!$I$8,$J218&lt;&gt;Menus!$I$9,$J218&lt;&gt;Menus!$I$10),AND(OR($F218=Menus!$H$10,$F218=Menus!$H$11,$F218=Menus!$H$12),AND($J218&lt;&gt;Menus!$I$2,$J218&lt;&gt;Menus!$I$10))),"Oof1st_NotOK",""))</f>
        <v/>
      </c>
    </row>
    <row r="219" spans="1:22" ht="20.100000000000001" customHeight="1" x14ac:dyDescent="0.25">
      <c r="D219" s="20">
        <f>MAX(D$214:D218)+1</f>
        <v>5</v>
      </c>
      <c r="E219" s="20"/>
      <c r="F219" s="30" t="s">
        <v>2</v>
      </c>
      <c r="G219" s="72"/>
      <c r="H219" s="9"/>
      <c r="I219" s="73"/>
      <c r="J219" s="9" t="s">
        <v>2</v>
      </c>
      <c r="L219" s="97" t="str">
        <f>IF($F$4=Menus!$Q$5,"Rows for 3rd Co-Developer Data.",IF($F$4=Menus!$Q$2,"Enter # of Developers in F4.", "Rows N/A - only "&amp;IF($F$4=Menus!$Q$3,"1 Developer","2 Developers")&amp;" listed."))</f>
        <v>Enter # of Developers in F4.</v>
      </c>
      <c r="N219" s="101"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IF($F$206=Menus!$B$3,IF(OR($F219=Menus!$H$3,$F219=Menus!$H$4),OK,IF($F219=Menus!$H$2,SelectaPrincipal,NOT_OK)),IF($F$206=Menus!$B$4,IF(OR($F219=Menus!$H$5,$F219=Menus!$H$6,$F219=Menus!$H$7,$F219=Menus!$H$8),OK,IF($F219=Menus!$H$2,SelectaPrincipal,NOT_OK)),IF($F$206=Menus!$B$2,DeveloperStructure,IF($F$206=Menus!$B$7,IF(OR($F219=Menus!$H$10,$F219=Menus!$H$11,$F219=Menus!$H$12),OK,IF($F219=Menus!$C$2,SelectaPrincipal,NOT_OK)),IF($F219=Menus!$H$2,SelectaPrincipal,IF(OR($F219=Menus!$H$9,$F219=Menus!$H$10,$F219=Menus!$H$11),OK,IF($F219=Menus!$H$2,SelectaPrincipal,NOT_OK)))))))&amp;IF(AND($J219&lt;&gt;Menus!$I$2,$J219&lt;&gt;Menus!$I$10,V219&lt;&gt;"PofD_NotOK",V219&lt;&gt;"Oof1st_NotOK"),Continue,IF(AND($F219&lt;&gt;Menus!$B$2,$J219=Menus!$I$10,V219&lt;&gt;"PofD_NotOK",V219&lt;&gt;"Oof1st_NotOK"),Final,""))))</f>
        <v>Please select the appropriate organizational structure for the Developer identified above.</v>
      </c>
      <c r="T219" s="117">
        <f t="shared" si="9"/>
        <v>0</v>
      </c>
      <c r="V219" s="117" t="str">
        <f>IF(OR($F219=Menus!$H$2,$F219=Menus!$H$3,$F219=Menus!$H$4,$F219=Menus!$H$5,$F219=Menus!$H$6,$F219=Menus!$H$7,$F219=Menus!$H$8,$F219=Menus!$H$9,$F219=Menus!$H$10,$F219=Menus!$H$11,$F219=Menus!$H$12,$F219=Menus!$H$13)=FALSE,"PofD_NotOK",IF(OR(AND($J219&lt;&gt;Menus!$I$2,$J219&lt;&gt;Menus!$I$3,$J219&lt;&gt;Menus!$I$4,$J219&lt;&gt;Menus!$I$5,$J219&lt;&gt;Menus!$I$6,$J219&lt;&gt;Menus!$I$7,$J219&lt;&gt;Menus!$I$8,$J219&lt;&gt;Menus!$I$9,$J219&lt;&gt;Menus!$I$10),AND(OR($F219=Menus!$H$10,$F219=Menus!$H$11,$F219=Menus!$H$12),AND($J219&lt;&gt;Menus!$I$2,$J219&lt;&gt;Menus!$I$10))),"Oof1st_NotOK",""))</f>
        <v/>
      </c>
    </row>
    <row r="220" spans="1:22" ht="20.100000000000001" customHeight="1" x14ac:dyDescent="0.25">
      <c r="D220" s="20">
        <f>MAX(D$214:D219)+1</f>
        <v>6</v>
      </c>
      <c r="E220" s="20"/>
      <c r="F220" s="30" t="s">
        <v>2</v>
      </c>
      <c r="G220" s="72"/>
      <c r="H220" s="9"/>
      <c r="I220" s="73"/>
      <c r="J220" s="9" t="s">
        <v>2</v>
      </c>
      <c r="L220" s="97" t="str">
        <f>IF($F$4=Menus!$Q$5,"Rows for 3rd Co-Developer Data.",IF($F$4=Menus!$Q$2,"Enter # of Developers in F4.", "Rows N/A - only "&amp;IF($F$4=Menus!$Q$3,"1 Developer","2 Developers")&amp;" listed."))</f>
        <v>Enter # of Developers in F4.</v>
      </c>
      <c r="N220" s="101"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IF($F$206=Menus!$B$3,IF(OR($F220=Menus!$H$3,$F220=Menus!$H$4),OK,IF($F220=Menus!$H$2,SelectaPrincipal,NOT_OK)),IF($F$206=Menus!$B$4,IF(OR($F220=Menus!$H$5,$F220=Menus!$H$6,$F220=Menus!$H$7,$F220=Menus!$H$8),OK,IF($F220=Menus!$H$2,SelectaPrincipal,NOT_OK)),IF($F$206=Menus!$B$2,DeveloperStructure,IF($F$206=Menus!$B$7,IF(OR($F220=Menus!$H$10,$F220=Menus!$H$11,$F220=Menus!$H$12),OK,IF($F220=Menus!$C$2,SelectaPrincipal,NOT_OK)),IF($F220=Menus!$H$2,SelectaPrincipal,IF(OR($F220=Menus!$H$9,$F220=Menus!$H$10,$F220=Menus!$H$11),OK,IF($F220=Menus!$H$2,SelectaPrincipal,NOT_OK)))))))&amp;IF(AND($J220&lt;&gt;Menus!$I$2,$J220&lt;&gt;Menus!$I$10,V220&lt;&gt;"PofD_NotOK",V220&lt;&gt;"Oof1st_NotOK"),Continue,IF(AND($F220&lt;&gt;Menus!$B$2,$J220=Menus!$I$10,V220&lt;&gt;"PofD_NotOK",V220&lt;&gt;"Oof1st_NotOK"),Final,""))))</f>
        <v>Please select the appropriate organizational structure for the Developer identified above.</v>
      </c>
      <c r="T220" s="117">
        <f t="shared" si="9"/>
        <v>0</v>
      </c>
      <c r="V220" s="117" t="str">
        <f>IF(OR($F220=Menus!$H$2,$F220=Menus!$H$3,$F220=Menus!$H$4,$F220=Menus!$H$5,$F220=Menus!$H$6,$F220=Menus!$H$7,$F220=Menus!$H$8,$F220=Menus!$H$9,$F220=Menus!$H$10,$F220=Menus!$H$11,$F220=Menus!$H$12,$F220=Menus!$H$13)=FALSE,"PofD_NotOK",IF(OR(AND($J220&lt;&gt;Menus!$I$2,$J220&lt;&gt;Menus!$I$3,$J220&lt;&gt;Menus!$I$4,$J220&lt;&gt;Menus!$I$5,$J220&lt;&gt;Menus!$I$6,$J220&lt;&gt;Menus!$I$7,$J220&lt;&gt;Menus!$I$8,$J220&lt;&gt;Menus!$I$9,$J220&lt;&gt;Menus!$I$10),AND(OR($F220=Menus!$H$10,$F220=Menus!$H$11,$F220=Menus!$H$12),AND($J220&lt;&gt;Menus!$I$2,$J220&lt;&gt;Menus!$I$10))),"Oof1st_NotOK",""))</f>
        <v/>
      </c>
    </row>
    <row r="221" spans="1:22" ht="20.100000000000001" customHeight="1" x14ac:dyDescent="0.25">
      <c r="D221" s="20">
        <f>MAX(D$214:D220)+1</f>
        <v>7</v>
      </c>
      <c r="E221" s="20"/>
      <c r="F221" s="30" t="s">
        <v>2</v>
      </c>
      <c r="G221" s="72"/>
      <c r="H221" s="9"/>
      <c r="I221" s="73"/>
      <c r="J221" s="9" t="s">
        <v>2</v>
      </c>
      <c r="L221" s="97" t="str">
        <f>IF($F$4=Menus!$Q$5,"Rows for 3rd Co-Developer Data.",IF($F$4=Menus!$Q$2,"Enter # of Developers in F4.", "Rows N/A - only "&amp;IF($F$4=Menus!$Q$3,"1 Developer","2 Developers")&amp;" listed."))</f>
        <v>Enter # of Developers in F4.</v>
      </c>
      <c r="N221" s="101"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IF($F$206=Menus!$B$3,IF(OR($F221=Menus!$H$3,$F221=Menus!$H$4),OK,IF($F221=Menus!$H$2,SelectaPrincipal,NOT_OK)),IF($F$206=Menus!$B$4,IF(OR($F221=Menus!$H$5,$F221=Menus!$H$6,$F221=Menus!$H$7,$F221=Menus!$H$8),OK,IF($F221=Menus!$H$2,SelectaPrincipal,NOT_OK)),IF($F$206=Menus!$B$2,DeveloperStructure,IF($F$206=Menus!$B$7,IF(OR($F221=Menus!$H$10,$F221=Menus!$H$11,$F221=Menus!$H$12),OK,IF($F221=Menus!$C$2,SelectaPrincipal,NOT_OK)),IF($F221=Menus!$H$2,SelectaPrincipal,IF(OR($F221=Menus!$H$9,$F221=Menus!$H$10,$F221=Menus!$H$11),OK,IF($F221=Menus!$H$2,SelectaPrincipal,NOT_OK)))))))&amp;IF(AND($J221&lt;&gt;Menus!$I$2,$J221&lt;&gt;Menus!$I$10,V221&lt;&gt;"PofD_NotOK",V221&lt;&gt;"Oof1st_NotOK"),Continue,IF(AND($F221&lt;&gt;Menus!$B$2,$J221=Menus!$I$10,V221&lt;&gt;"PofD_NotOK",V221&lt;&gt;"Oof1st_NotOK"),Final,""))))</f>
        <v>Please select the appropriate organizational structure for the Developer identified above.</v>
      </c>
      <c r="T221" s="117">
        <f t="shared" si="9"/>
        <v>0</v>
      </c>
      <c r="V221" s="117" t="str">
        <f>IF(OR($F221=Menus!$H$2,$F221=Menus!$H$3,$F221=Menus!$H$4,$F221=Menus!$H$5,$F221=Menus!$H$6,$F221=Menus!$H$7,$F221=Menus!$H$8,$F221=Menus!$H$9,$F221=Menus!$H$10,$F221=Menus!$H$11,$F221=Menus!$H$12,$F221=Menus!$H$13)=FALSE,"PofD_NotOK",IF(OR(AND($J221&lt;&gt;Menus!$I$2,$J221&lt;&gt;Menus!$I$3,$J221&lt;&gt;Menus!$I$4,$J221&lt;&gt;Menus!$I$5,$J221&lt;&gt;Menus!$I$6,$J221&lt;&gt;Menus!$I$7,$J221&lt;&gt;Menus!$I$8,$J221&lt;&gt;Menus!$I$9,$J221&lt;&gt;Menus!$I$10),AND(OR($F221=Menus!$H$10,$F221=Menus!$H$11,$F221=Menus!$H$12),AND($J221&lt;&gt;Menus!$I$2,$J221&lt;&gt;Menus!$I$10))),"Oof1st_NotOK",""))</f>
        <v/>
      </c>
    </row>
    <row r="222" spans="1:22" ht="20.100000000000001" customHeight="1" x14ac:dyDescent="0.25">
      <c r="D222" s="20">
        <f>MAX(D$214:D221)+1</f>
        <v>8</v>
      </c>
      <c r="E222" s="20"/>
      <c r="F222" s="30" t="s">
        <v>2</v>
      </c>
      <c r="G222" s="72"/>
      <c r="H222" s="9"/>
      <c r="I222" s="73"/>
      <c r="J222" s="9" t="s">
        <v>2</v>
      </c>
      <c r="L222" s="97" t="str">
        <f>IF($F$4=Menus!$Q$5,"Rows for 3rd Co-Developer Data.",IF($F$4=Menus!$Q$2,"Enter # of Developers in F4.", "Rows N/A - only "&amp;IF($F$4=Menus!$Q$3,"1 Developer","2 Developers")&amp;" listed."))</f>
        <v>Enter # of Developers in F4.</v>
      </c>
      <c r="N222" s="101"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IF($F$206=Menus!$B$3,IF(OR($F222=Menus!$H$3,$F222=Menus!$H$4),OK,IF($F222=Menus!$H$2,SelectaPrincipal,NOT_OK)),IF($F$206=Menus!$B$4,IF(OR($F222=Menus!$H$5,$F222=Menus!$H$6,$F222=Menus!$H$7,$F222=Menus!$H$8),OK,IF($F222=Menus!$H$2,SelectaPrincipal,NOT_OK)),IF($F$206=Menus!$B$2,DeveloperStructure,IF($F$206=Menus!$B$7,IF(OR($F222=Menus!$H$10,$F222=Menus!$H$11,$F222=Menus!$H$12),OK,IF($F222=Menus!$C$2,SelectaPrincipal,NOT_OK)),IF($F222=Menus!$H$2,SelectaPrincipal,IF(OR($F222=Menus!$H$9,$F222=Menus!$H$10,$F222=Menus!$H$11),OK,IF($F222=Menus!$H$2,SelectaPrincipal,NOT_OK)))))))&amp;IF(AND($J222&lt;&gt;Menus!$I$2,$J222&lt;&gt;Menus!$I$10,V222&lt;&gt;"PofD_NotOK",V222&lt;&gt;"Oof1st_NotOK"),Continue,IF(AND($F222&lt;&gt;Menus!$B$2,$J222=Menus!$I$10,V222&lt;&gt;"PofD_NotOK",V222&lt;&gt;"Oof1st_NotOK"),Final,""))))</f>
        <v>Please select the appropriate organizational structure for the Developer identified above.</v>
      </c>
      <c r="T222" s="117">
        <f t="shared" si="9"/>
        <v>0</v>
      </c>
      <c r="V222" s="117" t="str">
        <f>IF(OR($F222=Menus!$H$2,$F222=Menus!$H$3,$F222=Menus!$H$4,$F222=Menus!$H$5,$F222=Menus!$H$6,$F222=Menus!$H$7,$F222=Menus!$H$8,$F222=Menus!$H$9,$F222=Menus!$H$10,$F222=Menus!$H$11,$F222=Menus!$H$12,$F222=Menus!$H$13)=FALSE,"PofD_NotOK",IF(OR(AND($J222&lt;&gt;Menus!$I$2,$J222&lt;&gt;Menus!$I$3,$J222&lt;&gt;Menus!$I$4,$J222&lt;&gt;Menus!$I$5,$J222&lt;&gt;Menus!$I$6,$J222&lt;&gt;Menus!$I$7,$J222&lt;&gt;Menus!$I$8,$J222&lt;&gt;Menus!$I$9,$J222&lt;&gt;Menus!$I$10),AND(OR($F222=Menus!$H$10,$F222=Menus!$H$11,$F222=Menus!$H$12),AND($J222&lt;&gt;Menus!$I$2,$J222&lt;&gt;Menus!$I$10))),"Oof1st_NotOK",""))</f>
        <v/>
      </c>
    </row>
    <row r="223" spans="1:22" ht="20.100000000000001" customHeight="1" x14ac:dyDescent="0.25">
      <c r="D223" s="20">
        <f>MAX(D$214:D222)+1</f>
        <v>9</v>
      </c>
      <c r="E223" s="20"/>
      <c r="F223" s="30" t="s">
        <v>2</v>
      </c>
      <c r="G223" s="72"/>
      <c r="H223" s="9"/>
      <c r="I223" s="73"/>
      <c r="J223" s="9" t="s">
        <v>2</v>
      </c>
      <c r="L223" s="97" t="str">
        <f>IF($F$4=Menus!$Q$5,"Rows for 3rd Co-Developer Data.",IF($F$4=Menus!$Q$2,"Enter # of Developers in F4.", "Rows N/A - only "&amp;IF($F$4=Menus!$Q$3,"1 Developer","2 Developers")&amp;" listed."))</f>
        <v>Enter # of Developers in F4.</v>
      </c>
      <c r="N223" s="101"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IF($F$206=Menus!$B$3,IF(OR($F223=Menus!$H$3,$F223=Menus!$H$4),OK,IF($F223=Menus!$H$2,SelectaPrincipal,NOT_OK)),IF($F$206=Menus!$B$4,IF(OR($F223=Menus!$H$5,$F223=Menus!$H$6,$F223=Menus!$H$7,$F223=Menus!$H$8),OK,IF($F223=Menus!$H$2,SelectaPrincipal,NOT_OK)),IF($F$206=Menus!$B$2,DeveloperStructure,IF($F$206=Menus!$B$7,IF(OR($F223=Menus!$H$10,$F223=Menus!$H$11,$F223=Menus!$H$12),OK,IF($F223=Menus!$C$2,SelectaPrincipal,NOT_OK)),IF($F223=Menus!$H$2,SelectaPrincipal,IF(OR($F223=Menus!$H$9,$F223=Menus!$H$10,$F223=Menus!$H$11),OK,IF($F223=Menus!$H$2,SelectaPrincipal,NOT_OK)))))))&amp;IF(AND($J223&lt;&gt;Menus!$I$2,$J223&lt;&gt;Menus!$I$10,V223&lt;&gt;"PofD_NotOK",V223&lt;&gt;"Oof1st_NotOK"),Continue,IF(AND($F223&lt;&gt;Menus!$B$2,$J223=Menus!$I$10,V223&lt;&gt;"PofD_NotOK",V223&lt;&gt;"Oof1st_NotOK"),Final,""))))</f>
        <v>Please select the appropriate organizational structure for the Developer identified above.</v>
      </c>
      <c r="T223" s="117">
        <f t="shared" si="9"/>
        <v>0</v>
      </c>
      <c r="V223" s="117" t="str">
        <f>IF(OR($F223=Menus!$H$2,$F223=Menus!$H$3,$F223=Menus!$H$4,$F223=Menus!$H$5,$F223=Menus!$H$6,$F223=Menus!$H$7,$F223=Menus!$H$8,$F223=Menus!$H$9,$F223=Menus!$H$10,$F223=Menus!$H$11,$F223=Menus!$H$12,$F223=Menus!$H$13)=FALSE,"PofD_NotOK",IF(OR(AND($J223&lt;&gt;Menus!$I$2,$J223&lt;&gt;Menus!$I$3,$J223&lt;&gt;Menus!$I$4,$J223&lt;&gt;Menus!$I$5,$J223&lt;&gt;Menus!$I$6,$J223&lt;&gt;Menus!$I$7,$J223&lt;&gt;Menus!$I$8,$J223&lt;&gt;Menus!$I$9,$J223&lt;&gt;Menus!$I$10),AND(OR($F223=Menus!$H$10,$F223=Menus!$H$11,$F223=Menus!$H$12),AND($J223&lt;&gt;Menus!$I$2,$J223&lt;&gt;Menus!$I$10))),"Oof1st_NotOK",""))</f>
        <v/>
      </c>
    </row>
    <row r="224" spans="1:22" ht="20.100000000000001" customHeight="1" x14ac:dyDescent="0.25">
      <c r="D224" s="20">
        <f>MAX(D$214:D223)+1</f>
        <v>10</v>
      </c>
      <c r="E224" s="20"/>
      <c r="F224" s="30" t="s">
        <v>2</v>
      </c>
      <c r="G224" s="72"/>
      <c r="H224" s="9"/>
      <c r="I224" s="73"/>
      <c r="J224" s="9" t="s">
        <v>2</v>
      </c>
      <c r="L224" s="97" t="str">
        <f>IF($F$4=Menus!$Q$5,"Rows for 3rd Co-Developer Data.",IF($F$4=Menus!$Q$2,"Enter # of Developers in F4.", "Rows N/A - only "&amp;IF($F$4=Menus!$Q$3,"1 Developer","2 Developers")&amp;" listed."))</f>
        <v>Enter # of Developers in F4.</v>
      </c>
      <c r="N224" s="101"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IF($F$206=Menus!$B$3,IF(OR($F224=Menus!$H$3,$F224=Menus!$H$4),OK,IF($F224=Menus!$H$2,SelectaPrincipal,NOT_OK)),IF($F$206=Menus!$B$4,IF(OR($F224=Menus!$H$5,$F224=Menus!$H$6,$F224=Menus!$H$7,$F224=Menus!$H$8),OK,IF($F224=Menus!$H$2,SelectaPrincipal,NOT_OK)),IF($F$206=Menus!$B$2,DeveloperStructure,IF($F$206=Menus!$B$7,IF(OR($F224=Menus!$H$10,$F224=Menus!$H$11,$F224=Menus!$H$12),OK,IF($F224=Menus!$C$2,SelectaPrincipal,NOT_OK)),IF($F224=Menus!$H$2,SelectaPrincipal,IF(OR($F224=Menus!$H$9,$F224=Menus!$H$10,$F224=Menus!$H$11),OK,IF($F224=Menus!$H$2,SelectaPrincipal,NOT_OK)))))))&amp;IF(AND($J224&lt;&gt;Menus!$I$2,$J224&lt;&gt;Menus!$I$10,V224&lt;&gt;"PofD_NotOK",V224&lt;&gt;"Oof1st_NotOK"),Continue,IF(AND($F224&lt;&gt;Menus!$B$2,$J224=Menus!$I$10,V224&lt;&gt;"PofD_NotOK",V224&lt;&gt;"Oof1st_NotOK"),Final,""))))</f>
        <v>Please select the appropriate organizational structure for the Developer identified above.</v>
      </c>
      <c r="T224" s="117">
        <f t="shared" si="9"/>
        <v>0</v>
      </c>
      <c r="V224" s="117" t="str">
        <f>IF(OR($F224=Menus!$H$2,$F224=Menus!$H$3,$F224=Menus!$H$4,$F224=Menus!$H$5,$F224=Menus!$H$6,$F224=Menus!$H$7,$F224=Menus!$H$8,$F224=Menus!$H$9,$F224=Menus!$H$10,$F224=Menus!$H$11,$F224=Menus!$H$12,$F224=Menus!$H$13)=FALSE,"PofD_NotOK",IF(OR(AND($J224&lt;&gt;Menus!$I$2,$J224&lt;&gt;Menus!$I$3,$J224&lt;&gt;Menus!$I$4,$J224&lt;&gt;Menus!$I$5,$J224&lt;&gt;Menus!$I$6,$J224&lt;&gt;Menus!$I$7,$J224&lt;&gt;Menus!$I$8,$J224&lt;&gt;Menus!$I$9,$J224&lt;&gt;Menus!$I$10),AND(OR($F224=Menus!$H$10,$F224=Menus!$H$11,$F224=Menus!$H$12),AND($J224&lt;&gt;Menus!$I$2,$J224&lt;&gt;Menus!$I$10))),"Oof1st_NotOK",""))</f>
        <v/>
      </c>
    </row>
    <row r="225" spans="1:22" ht="20.100000000000001" customHeight="1" x14ac:dyDescent="0.25">
      <c r="D225" s="20">
        <f>MAX(D$214:D224)+1</f>
        <v>11</v>
      </c>
      <c r="E225" s="20"/>
      <c r="F225" s="30" t="s">
        <v>2</v>
      </c>
      <c r="G225" s="72"/>
      <c r="H225" s="9"/>
      <c r="I225" s="73"/>
      <c r="J225" s="9" t="s">
        <v>2</v>
      </c>
      <c r="L225" s="97" t="str">
        <f>IF($F$4=Menus!$Q$5,"Rows for 3rd Co-Developer Data.",IF($F$4=Menus!$Q$2,"Enter # of Developers in F4.", "Rows N/A - only "&amp;IF($F$4=Menus!$Q$3,"1 Developer","2 Developers")&amp;" listed."))</f>
        <v>Enter # of Developers in F4.</v>
      </c>
      <c r="N225" s="101"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IF($F$206=Menus!$B$3,IF(OR($F225=Menus!$H$3,$F225=Menus!$H$4),OK,IF($F225=Menus!$H$2,SelectaPrincipal,NOT_OK)),IF($F$206=Menus!$B$4,IF(OR($F225=Menus!$H$5,$F225=Menus!$H$6,$F225=Menus!$H$7,$F225=Menus!$H$8),OK,IF($F225=Menus!$H$2,SelectaPrincipal,NOT_OK)),IF($F$206=Menus!$B$2,DeveloperStructure,IF($F$206=Menus!$B$7,IF(OR($F225=Menus!$H$10,$F225=Menus!$H$11,$F225=Menus!$H$12),OK,IF($F225=Menus!$C$2,SelectaPrincipal,NOT_OK)),IF($F225=Menus!$H$2,SelectaPrincipal,IF(OR($F225=Menus!$H$9,$F225=Menus!$H$10,$F225=Menus!$H$11),OK,IF($F225=Menus!$H$2,SelectaPrincipal,NOT_OK)))))))&amp;IF(AND($J225&lt;&gt;Menus!$I$2,$J225&lt;&gt;Menus!$I$10,V225&lt;&gt;"PofD_NotOK",V225&lt;&gt;"Oof1st_NotOK"),Continue,IF(AND($F225&lt;&gt;Menus!$B$2,$J225=Menus!$I$10,V225&lt;&gt;"PofD_NotOK",V225&lt;&gt;"Oof1st_NotOK"),Final,""))))</f>
        <v>Please select the appropriate organizational structure for the Developer identified above.</v>
      </c>
      <c r="T225" s="117">
        <f t="shared" si="9"/>
        <v>0</v>
      </c>
      <c r="V225" s="117" t="str">
        <f>IF(OR($F225=Menus!$H$2,$F225=Menus!$H$3,$F225=Menus!$H$4,$F225=Menus!$H$5,$F225=Menus!$H$6,$F225=Menus!$H$7,$F225=Menus!$H$8,$F225=Menus!$H$9,$F225=Menus!$H$10,$F225=Menus!$H$11,$F225=Menus!$H$12,$F225=Menus!$H$13)=FALSE,"PofD_NotOK",IF(OR(AND($J225&lt;&gt;Menus!$I$2,$J225&lt;&gt;Menus!$I$3,$J225&lt;&gt;Menus!$I$4,$J225&lt;&gt;Menus!$I$5,$J225&lt;&gt;Menus!$I$6,$J225&lt;&gt;Menus!$I$7,$J225&lt;&gt;Menus!$I$8,$J225&lt;&gt;Menus!$I$9,$J225&lt;&gt;Menus!$I$10),AND(OR($F225=Menus!$H$10,$F225=Menus!$H$11,$F225=Menus!$H$12),AND($J225&lt;&gt;Menus!$I$2,$J225&lt;&gt;Menus!$I$10))),"Oof1st_NotOK",""))</f>
        <v/>
      </c>
    </row>
    <row r="226" spans="1:22" ht="20.100000000000001" customHeight="1" x14ac:dyDescent="0.25">
      <c r="D226" s="20">
        <f>MAX(D$214:D225)+1</f>
        <v>12</v>
      </c>
      <c r="E226" s="20"/>
      <c r="F226" s="30" t="s">
        <v>2</v>
      </c>
      <c r="G226" s="72"/>
      <c r="H226" s="9"/>
      <c r="I226" s="73"/>
      <c r="J226" s="9" t="s">
        <v>2</v>
      </c>
      <c r="L226" s="97" t="str">
        <f>IF($F$4=Menus!$Q$5,"Rows for 3rd Co-Developer Data.",IF($F$4=Menus!$Q$2,"Enter # of Developers in F4.", "Rows N/A - only "&amp;IF($F$4=Menus!$Q$3,"1 Developer","2 Developers")&amp;" listed."))</f>
        <v>Enter # of Developers in F4.</v>
      </c>
      <c r="N226" s="101"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IF($F$206=Menus!$B$3,IF(OR($F226=Menus!$H$3,$F226=Menus!$H$4),OK,IF($F226=Menus!$H$2,SelectaPrincipal,NOT_OK)),IF($F$206=Menus!$B$4,IF(OR($F226=Menus!$H$5,$F226=Menus!$H$6,$F226=Menus!$H$7,$F226=Menus!$H$8),OK,IF($F226=Menus!$H$2,SelectaPrincipal,NOT_OK)),IF($F$206=Menus!$B$2,DeveloperStructure,IF($F$206=Menus!$B$7,IF(OR($F226=Menus!$H$10,$F226=Menus!$H$11,$F226=Menus!$H$12),OK,IF($F226=Menus!$C$2,SelectaPrincipal,NOT_OK)),IF($F226=Menus!$H$2,SelectaPrincipal,IF(OR($F226=Menus!$H$9,$F226=Menus!$H$10,$F226=Menus!$H$11),OK,IF($F226=Menus!$H$2,SelectaPrincipal,NOT_OK)))))))&amp;IF(AND($J226&lt;&gt;Menus!$I$2,$J226&lt;&gt;Menus!$I$10,V226&lt;&gt;"PofD_NotOK",V226&lt;&gt;"Oof1st_NotOK"),Continue,IF(AND($F226&lt;&gt;Menus!$B$2,$J226=Menus!$I$10,V226&lt;&gt;"PofD_NotOK",V226&lt;&gt;"Oof1st_NotOK"),Final,""))))</f>
        <v>Please select the appropriate organizational structure for the Developer identified above.</v>
      </c>
      <c r="T226" s="117">
        <f t="shared" si="9"/>
        <v>0</v>
      </c>
      <c r="V226" s="117" t="str">
        <f>IF(OR($F226=Menus!$H$2,$F226=Menus!$H$3,$F226=Menus!$H$4,$F226=Menus!$H$5,$F226=Menus!$H$6,$F226=Menus!$H$7,$F226=Menus!$H$8,$F226=Menus!$H$9,$F226=Menus!$H$10,$F226=Menus!$H$11,$F226=Menus!$H$12,$F226=Menus!$H$13)=FALSE,"PofD_NotOK",IF(OR(AND($J226&lt;&gt;Menus!$I$2,$J226&lt;&gt;Menus!$I$3,$J226&lt;&gt;Menus!$I$4,$J226&lt;&gt;Menus!$I$5,$J226&lt;&gt;Menus!$I$6,$J226&lt;&gt;Menus!$I$7,$J226&lt;&gt;Menus!$I$8,$J226&lt;&gt;Menus!$I$9,$J226&lt;&gt;Menus!$I$10),AND(OR($F226=Menus!$H$10,$F226=Menus!$H$11,$F226=Menus!$H$12),AND($J226&lt;&gt;Menus!$I$2,$J226&lt;&gt;Menus!$I$10))),"Oof1st_NotOK",""))</f>
        <v/>
      </c>
    </row>
    <row r="227" spans="1:22" ht="20.100000000000001" customHeight="1" x14ac:dyDescent="0.25">
      <c r="D227" s="20">
        <f>MAX(D$214:D226)+1</f>
        <v>13</v>
      </c>
      <c r="E227" s="20"/>
      <c r="F227" s="30" t="s">
        <v>2</v>
      </c>
      <c r="G227" s="72"/>
      <c r="H227" s="9"/>
      <c r="I227" s="73"/>
      <c r="J227" s="9" t="s">
        <v>2</v>
      </c>
      <c r="L227" s="97" t="str">
        <f>IF($F$4=Menus!$Q$5,"Rows for 3rd Co-Developer Data.",IF($F$4=Menus!$Q$2,"Enter # of Developers in F4.", "Rows N/A - only "&amp;IF($F$4=Menus!$Q$3,"1 Developer","2 Developers")&amp;" listed."))</f>
        <v>Enter # of Developers in F4.</v>
      </c>
      <c r="N227" s="101"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IF($F$206=Menus!$B$3,IF(OR($F227=Menus!$H$3,$F227=Menus!$H$4),OK,IF($F227=Menus!$H$2,SelectaPrincipal,NOT_OK)),IF($F$206=Menus!$B$4,IF(OR($F227=Menus!$H$5,$F227=Menus!$H$6,$F227=Menus!$H$7,$F227=Menus!$H$8),OK,IF($F227=Menus!$H$2,SelectaPrincipal,NOT_OK)),IF($F$206=Menus!$B$2,DeveloperStructure,IF($F$206=Menus!$B$7,IF(OR($F227=Menus!$H$10,$F227=Menus!$H$11,$F227=Menus!$H$12),OK,IF($F227=Menus!$C$2,SelectaPrincipal,NOT_OK)),IF($F227=Menus!$H$2,SelectaPrincipal,IF(OR($F227=Menus!$H$9,$F227=Menus!$H$10,$F227=Menus!$H$11),OK,IF($F227=Menus!$H$2,SelectaPrincipal,NOT_OK)))))))&amp;IF(AND($J227&lt;&gt;Menus!$I$2,$J227&lt;&gt;Menus!$I$10,V227&lt;&gt;"PofD_NotOK",V227&lt;&gt;"Oof1st_NotOK"),Continue,IF(AND($F227&lt;&gt;Menus!$B$2,$J227=Menus!$I$10,V227&lt;&gt;"PofD_NotOK",V227&lt;&gt;"Oof1st_NotOK"),Final,""))))</f>
        <v>Please select the appropriate organizational structure for the Developer identified above.</v>
      </c>
      <c r="T227" s="117">
        <f t="shared" si="9"/>
        <v>0</v>
      </c>
      <c r="V227" s="117" t="str">
        <f>IF(OR($F227=Menus!$H$2,$F227=Menus!$H$3,$F227=Menus!$H$4,$F227=Menus!$H$5,$F227=Menus!$H$6,$F227=Menus!$H$7,$F227=Menus!$H$8,$F227=Menus!$H$9,$F227=Menus!$H$10,$F227=Menus!$H$11,$F227=Menus!$H$12,$F227=Menus!$H$13)=FALSE,"PofD_NotOK",IF(OR(AND($J227&lt;&gt;Menus!$I$2,$J227&lt;&gt;Menus!$I$3,$J227&lt;&gt;Menus!$I$4,$J227&lt;&gt;Menus!$I$5,$J227&lt;&gt;Menus!$I$6,$J227&lt;&gt;Menus!$I$7,$J227&lt;&gt;Menus!$I$8,$J227&lt;&gt;Menus!$I$9,$J227&lt;&gt;Menus!$I$10),AND(OR($F227=Menus!$H$10,$F227=Menus!$H$11,$F227=Menus!$H$12),AND($J227&lt;&gt;Menus!$I$2,$J227&lt;&gt;Menus!$I$10))),"Oof1st_NotOK",""))</f>
        <v/>
      </c>
    </row>
    <row r="228" spans="1:22" ht="20.100000000000001" customHeight="1" x14ac:dyDescent="0.25">
      <c r="D228" s="20">
        <f>MAX(D$214:D227)+1</f>
        <v>14</v>
      </c>
      <c r="E228" s="20"/>
      <c r="F228" s="30" t="s">
        <v>2</v>
      </c>
      <c r="G228" s="72"/>
      <c r="H228" s="9"/>
      <c r="I228" s="73"/>
      <c r="J228" s="9" t="s">
        <v>2</v>
      </c>
      <c r="L228" s="97" t="str">
        <f>IF($F$4=Menus!$Q$5,"Rows for 3rd Co-Developer Data.",IF($F$4=Menus!$Q$2,"Enter # of Developers in F4.", "Rows N/A - only "&amp;IF($F$4=Menus!$Q$3,"1 Developer","2 Developers")&amp;" listed."))</f>
        <v>Enter # of Developers in F4.</v>
      </c>
      <c r="N228" s="101"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IF($F$206=Menus!$B$3,IF(OR($F228=Menus!$H$3,$F228=Menus!$H$4),OK,IF($F228=Menus!$H$2,SelectaPrincipal,NOT_OK)),IF($F$206=Menus!$B$4,IF(OR($F228=Menus!$H$5,$F228=Menus!$H$6,$F228=Menus!$H$7,$F228=Menus!$H$8),OK,IF($F228=Menus!$H$2,SelectaPrincipal,NOT_OK)),IF($F$206=Menus!$B$2,DeveloperStructure,IF($F$206=Menus!$B$7,IF(OR($F228=Menus!$H$10,$F228=Menus!$H$11,$F228=Menus!$H$12),OK,IF($F228=Menus!$C$2,SelectaPrincipal,NOT_OK)),IF($F228=Menus!$H$2,SelectaPrincipal,IF(OR($F228=Menus!$H$9,$F228=Menus!$H$10,$F228=Menus!$H$11),OK,IF($F228=Menus!$H$2,SelectaPrincipal,NOT_OK)))))))&amp;IF(AND($J228&lt;&gt;Menus!$I$2,$J228&lt;&gt;Menus!$I$10,V228&lt;&gt;"PofD_NotOK",V228&lt;&gt;"Oof1st_NotOK"),Continue,IF(AND($F228&lt;&gt;Menus!$B$2,$J228=Menus!$I$10,V228&lt;&gt;"PofD_NotOK",V228&lt;&gt;"Oof1st_NotOK"),Final,""))))</f>
        <v>Please select the appropriate organizational structure for the Developer identified above.</v>
      </c>
      <c r="T228" s="117">
        <f t="shared" si="9"/>
        <v>0</v>
      </c>
      <c r="V228" s="117" t="str">
        <f>IF(OR($F228=Menus!$H$2,$F228=Menus!$H$3,$F228=Menus!$H$4,$F228=Menus!$H$5,$F228=Menus!$H$6,$F228=Menus!$H$7,$F228=Menus!$H$8,$F228=Menus!$H$9,$F228=Menus!$H$10,$F228=Menus!$H$11,$F228=Menus!$H$12,$F228=Menus!$H$13)=FALSE,"PofD_NotOK",IF(OR(AND($J228&lt;&gt;Menus!$I$2,$J228&lt;&gt;Menus!$I$3,$J228&lt;&gt;Menus!$I$4,$J228&lt;&gt;Menus!$I$5,$J228&lt;&gt;Menus!$I$6,$J228&lt;&gt;Menus!$I$7,$J228&lt;&gt;Menus!$I$8,$J228&lt;&gt;Menus!$I$9,$J228&lt;&gt;Menus!$I$10),AND(OR($F228=Menus!$H$10,$F228=Menus!$H$11,$F228=Menus!$H$12),AND($J228&lt;&gt;Menus!$I$2,$J228&lt;&gt;Menus!$I$10))),"Oof1st_NotOK",""))</f>
        <v/>
      </c>
    </row>
    <row r="229" spans="1:22" ht="20.100000000000001" customHeight="1" x14ac:dyDescent="0.25">
      <c r="D229" s="20">
        <f>MAX(D$214:D228)+1</f>
        <v>15</v>
      </c>
      <c r="E229" s="20"/>
      <c r="F229" s="30" t="s">
        <v>2</v>
      </c>
      <c r="G229" s="72"/>
      <c r="H229" s="9"/>
      <c r="I229" s="73"/>
      <c r="J229" s="9" t="s">
        <v>2</v>
      </c>
      <c r="L229" s="97" t="str">
        <f>IF($F$4=Menus!$Q$5,"Rows for 3rd Co-Developer Data.",IF($F$4=Menus!$Q$2,"Enter # of Developers in F4.", "Rows N/A - only "&amp;IF($F$4=Menus!$Q$3,"1 Developer","2 Developers")&amp;" listed."))</f>
        <v>Enter # of Developers in F4.</v>
      </c>
      <c r="N229" s="101"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IF($F$206=Menus!$B$3,IF(OR($F229=Menus!$H$3,$F229=Menus!$H$4),OK,IF($F229=Menus!$H$2,SelectaPrincipal,NOT_OK)),IF($F$206=Menus!$B$4,IF(OR($F229=Menus!$H$5,$F229=Menus!$H$6,$F229=Menus!$H$7,$F229=Menus!$H$8),OK,IF($F229=Menus!$H$2,SelectaPrincipal,NOT_OK)),IF($F$206=Menus!$B$2,DeveloperStructure,IF($F$206=Menus!$B$7,IF(OR($F229=Menus!$H$10,$F229=Menus!$H$11,$F229=Menus!$H$12),OK,IF($F229=Menus!$C$2,SelectaPrincipal,NOT_OK)),IF($F229=Menus!$H$2,SelectaPrincipal,IF(OR($F229=Menus!$H$9,$F229=Menus!$H$10,$F229=Menus!$H$11),OK,IF($F229=Menus!$H$2,SelectaPrincipal,NOT_OK)))))))&amp;IF(AND($J229&lt;&gt;Menus!$I$2,$J229&lt;&gt;Menus!$I$10,V229&lt;&gt;"PofD_NotOK",V229&lt;&gt;"Oof1st_NotOK"),Continue,IF(AND($F229&lt;&gt;Menus!$B$2,$J229=Menus!$I$10,V229&lt;&gt;"PofD_NotOK",V229&lt;&gt;"Oof1st_NotOK"),Final,""))))</f>
        <v>Please select the appropriate organizational structure for the Developer identified above.</v>
      </c>
      <c r="T229" s="117">
        <f t="shared" si="9"/>
        <v>0</v>
      </c>
      <c r="V229" s="117" t="str">
        <f>IF(OR($F229=Menus!$H$2,$F229=Menus!$H$3,$F229=Menus!$H$4,$F229=Menus!$H$5,$F229=Menus!$H$6,$F229=Menus!$H$7,$F229=Menus!$H$8,$F229=Menus!$H$9,$F229=Menus!$H$10,$F229=Menus!$H$11,$F229=Menus!$H$12,$F229=Menus!$H$13)=FALSE,"PofD_NotOK",IF(OR(AND($J229&lt;&gt;Menus!$I$2,$J229&lt;&gt;Menus!$I$3,$J229&lt;&gt;Menus!$I$4,$J229&lt;&gt;Menus!$I$5,$J229&lt;&gt;Menus!$I$6,$J229&lt;&gt;Menus!$I$7,$J229&lt;&gt;Menus!$I$8,$J229&lt;&gt;Menus!$I$9,$J229&lt;&gt;Menus!$I$10),AND(OR($F229=Menus!$H$10,$F229=Menus!$H$11,$F229=Menus!$H$12),AND($J229&lt;&gt;Menus!$I$2,$J229&lt;&gt;Menus!$I$10))),"Oof1st_NotOK",""))</f>
        <v/>
      </c>
    </row>
    <row r="230" spans="1:22" ht="20.100000000000001" customHeight="1" x14ac:dyDescent="0.25">
      <c r="D230" s="20">
        <f>MAX(D$214:D229)+1</f>
        <v>16</v>
      </c>
      <c r="E230" s="20"/>
      <c r="F230" s="30" t="s">
        <v>2</v>
      </c>
      <c r="G230" s="72"/>
      <c r="H230" s="9"/>
      <c r="I230" s="73"/>
      <c r="J230" s="9" t="s">
        <v>2</v>
      </c>
      <c r="L230" s="97" t="str">
        <f>IF($F$4=Menus!$Q$5,"Rows for 3rd Co-Developer Data.",IF($F$4=Menus!$Q$2,"Enter # of Developers in F4.", "Rows N/A - only "&amp;IF($F$4=Menus!$Q$3,"1 Developer","2 Developers")&amp;" listed."))</f>
        <v>Enter # of Developers in F4.</v>
      </c>
      <c r="N230" s="101"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IF($F$206=Menus!$B$3,IF(OR($F230=Menus!$H$3,$F230=Menus!$H$4),OK,IF($F230=Menus!$H$2,SelectaPrincipal,NOT_OK)),IF($F$206=Menus!$B$4,IF(OR($F230=Menus!$H$5,$F230=Menus!$H$6,$F230=Menus!$H$7,$F230=Menus!$H$8),OK,IF($F230=Menus!$H$2,SelectaPrincipal,NOT_OK)),IF($F$206=Menus!$B$2,DeveloperStructure,IF($F$206=Menus!$B$7,IF(OR($F230=Menus!$H$10,$F230=Menus!$H$11,$F230=Menus!$H$12),OK,IF($F230=Menus!$C$2,SelectaPrincipal,NOT_OK)),IF($F230=Menus!$H$2,SelectaPrincipal,IF(OR($F230=Menus!$H$9,$F230=Menus!$H$10,$F230=Menus!$H$11),OK,IF($F230=Menus!$H$2,SelectaPrincipal,NOT_OK)))))))&amp;IF(AND($J230&lt;&gt;Menus!$I$2,$J230&lt;&gt;Menus!$I$10,V230&lt;&gt;"PofD_NotOK",V230&lt;&gt;"Oof1st_NotOK"),Continue,IF(AND($F230&lt;&gt;Menus!$B$2,$J230=Menus!$I$10,V230&lt;&gt;"PofD_NotOK",V230&lt;&gt;"Oof1st_NotOK"),Final,""))))</f>
        <v>Please select the appropriate organizational structure for the Developer identified above.</v>
      </c>
      <c r="T230" s="117">
        <f t="shared" si="9"/>
        <v>0</v>
      </c>
      <c r="V230" s="117" t="str">
        <f>IF(OR($F230=Menus!$H$2,$F230=Menus!$H$3,$F230=Menus!$H$4,$F230=Menus!$H$5,$F230=Menus!$H$6,$F230=Menus!$H$7,$F230=Menus!$H$8,$F230=Menus!$H$9,$F230=Menus!$H$10,$F230=Menus!$H$11,$F230=Menus!$H$12,$F230=Menus!$H$13)=FALSE,"PofD_NotOK",IF(OR(AND($J230&lt;&gt;Menus!$I$2,$J230&lt;&gt;Menus!$I$3,$J230&lt;&gt;Menus!$I$4,$J230&lt;&gt;Menus!$I$5,$J230&lt;&gt;Menus!$I$6,$J230&lt;&gt;Menus!$I$7,$J230&lt;&gt;Menus!$I$8,$J230&lt;&gt;Menus!$I$9,$J230&lt;&gt;Menus!$I$10),AND(OR($F230=Menus!$H$10,$F230=Menus!$H$11,$F230=Menus!$H$12),AND($J230&lt;&gt;Menus!$I$2,$J230&lt;&gt;Menus!$I$10))),"Oof1st_NotOK",""))</f>
        <v/>
      </c>
    </row>
    <row r="231" spans="1:22" ht="20.100000000000001" customHeight="1" x14ac:dyDescent="0.25">
      <c r="D231" s="20">
        <f>MAX(D$214:D230)+1</f>
        <v>17</v>
      </c>
      <c r="E231" s="20"/>
      <c r="F231" s="30" t="s">
        <v>2</v>
      </c>
      <c r="G231" s="72"/>
      <c r="H231" s="9"/>
      <c r="I231" s="73"/>
      <c r="J231" s="9" t="s">
        <v>2</v>
      </c>
      <c r="L231" s="97" t="str">
        <f>IF($F$4=Menus!$Q$5,"Rows for 3rd Co-Developer Data.",IF($F$4=Menus!$Q$2,"Enter # of Developers in F4.", "Rows N/A - only "&amp;IF($F$4=Menus!$Q$3,"1 Developer","2 Developers")&amp;" listed."))</f>
        <v>Enter # of Developers in F4.</v>
      </c>
      <c r="N231" s="101"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IF($F$206=Menus!$B$3,IF(OR($F231=Menus!$H$3,$F231=Menus!$H$4),OK,IF($F231=Menus!$H$2,SelectaPrincipal,NOT_OK)),IF($F$206=Menus!$B$4,IF(OR($F231=Menus!$H$5,$F231=Menus!$H$6,$F231=Menus!$H$7,$F231=Menus!$H$8),OK,IF($F231=Menus!$H$2,SelectaPrincipal,NOT_OK)),IF($F$206=Menus!$B$2,DeveloperStructure,IF($F$206=Menus!$B$7,IF(OR($F231=Menus!$H$10,$F231=Menus!$H$11,$F231=Menus!$H$12),OK,IF($F231=Menus!$C$2,SelectaPrincipal,NOT_OK)),IF($F231=Menus!$H$2,SelectaPrincipal,IF(OR($F231=Menus!$H$9,$F231=Menus!$H$10,$F231=Menus!$H$11),OK,IF($F231=Menus!$H$2,SelectaPrincipal,NOT_OK)))))))&amp;IF(AND($J231&lt;&gt;Menus!$I$2,$J231&lt;&gt;Menus!$I$10,V231&lt;&gt;"PofD_NotOK",V231&lt;&gt;"Oof1st_NotOK"),Continue,IF(AND($F231&lt;&gt;Menus!$B$2,$J231=Menus!$I$10,V231&lt;&gt;"PofD_NotOK",V231&lt;&gt;"Oof1st_NotOK"),Final,""))))</f>
        <v>Please select the appropriate organizational structure for the Developer identified above.</v>
      </c>
      <c r="T231" s="117">
        <f t="shared" si="9"/>
        <v>0</v>
      </c>
      <c r="V231" s="117" t="str">
        <f>IF(OR($F231=Menus!$H$2,$F231=Menus!$H$3,$F231=Menus!$H$4,$F231=Menus!$H$5,$F231=Menus!$H$6,$F231=Menus!$H$7,$F231=Menus!$H$8,$F231=Menus!$H$9,$F231=Menus!$H$10,$F231=Menus!$H$11,$F231=Menus!$H$12,$F231=Menus!$H$13)=FALSE,"PofD_NotOK",IF(OR(AND($J231&lt;&gt;Menus!$I$2,$J231&lt;&gt;Menus!$I$3,$J231&lt;&gt;Menus!$I$4,$J231&lt;&gt;Menus!$I$5,$J231&lt;&gt;Menus!$I$6,$J231&lt;&gt;Menus!$I$7,$J231&lt;&gt;Menus!$I$8,$J231&lt;&gt;Menus!$I$9,$J231&lt;&gt;Menus!$I$10),AND(OR($F231=Menus!$H$10,$F231=Menus!$H$11,$F231=Menus!$H$12),AND($J231&lt;&gt;Menus!$I$2,$J231&lt;&gt;Menus!$I$10))),"Oof1st_NotOK",""))</f>
        <v/>
      </c>
    </row>
    <row r="232" spans="1:22" ht="20.100000000000001" customHeight="1" x14ac:dyDescent="0.25">
      <c r="D232" s="20">
        <f>MAX(D$214:D231)+1</f>
        <v>18</v>
      </c>
      <c r="E232" s="20"/>
      <c r="F232" s="30" t="s">
        <v>2</v>
      </c>
      <c r="G232" s="72"/>
      <c r="H232" s="9"/>
      <c r="I232" s="73"/>
      <c r="J232" s="9" t="s">
        <v>2</v>
      </c>
      <c r="L232" s="97" t="str">
        <f>IF($F$4=Menus!$Q$5,"Rows for 3rd Co-Developer Data.",IF($F$4=Menus!$Q$2,"Enter # of Developers in F4.", "Rows N/A - only "&amp;IF($F$4=Menus!$Q$3,"1 Developer","2 Developers")&amp;" listed."))</f>
        <v>Enter # of Developers in F4.</v>
      </c>
      <c r="N232" s="101"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IF($F$206=Menus!$B$3,IF(OR($F232=Menus!$H$3,$F232=Menus!$H$4),OK,IF($F232=Menus!$H$2,SelectaPrincipal,NOT_OK)),IF($F$206=Menus!$B$4,IF(OR($F232=Menus!$H$5,$F232=Menus!$H$6,$F232=Menus!$H$7,$F232=Menus!$H$8),OK,IF($F232=Menus!$H$2,SelectaPrincipal,NOT_OK)),IF($F$206=Menus!$B$2,DeveloperStructure,IF($F$206=Menus!$B$7,IF(OR($F232=Menus!$H$10,$F232=Menus!$H$11,$F232=Menus!$H$12),OK,IF($F232=Menus!$C$2,SelectaPrincipal,NOT_OK)),IF($F232=Menus!$H$2,SelectaPrincipal,IF(OR($F232=Menus!$H$9,$F232=Menus!$H$10,$F232=Menus!$H$11),OK,IF($F232=Menus!$H$2,SelectaPrincipal,NOT_OK)))))))&amp;IF(AND($J232&lt;&gt;Menus!$I$2,$J232&lt;&gt;Menus!$I$10,V232&lt;&gt;"PofD_NotOK",V232&lt;&gt;"Oof1st_NotOK"),Continue,IF(AND($F232&lt;&gt;Menus!$B$2,$J232=Menus!$I$10,V232&lt;&gt;"PofD_NotOK",V232&lt;&gt;"Oof1st_NotOK"),Final,""))))</f>
        <v>Please select the appropriate organizational structure for the Developer identified above.</v>
      </c>
      <c r="T232" s="117">
        <f t="shared" si="9"/>
        <v>0</v>
      </c>
      <c r="V232" s="117" t="str">
        <f>IF(OR($F232=Menus!$H$2,$F232=Menus!$H$3,$F232=Menus!$H$4,$F232=Menus!$H$5,$F232=Menus!$H$6,$F232=Menus!$H$7,$F232=Menus!$H$8,$F232=Menus!$H$9,$F232=Menus!$H$10,$F232=Menus!$H$11,$F232=Menus!$H$12,$F232=Menus!$H$13)=FALSE,"PofD_NotOK",IF(OR(AND($J232&lt;&gt;Menus!$I$2,$J232&lt;&gt;Menus!$I$3,$J232&lt;&gt;Menus!$I$4,$J232&lt;&gt;Menus!$I$5,$J232&lt;&gt;Menus!$I$6,$J232&lt;&gt;Menus!$I$7,$J232&lt;&gt;Menus!$I$8,$J232&lt;&gt;Menus!$I$9,$J232&lt;&gt;Menus!$I$10),AND(OR($F232=Menus!$H$10,$F232=Menus!$H$11,$F232=Menus!$H$12),AND($J232&lt;&gt;Menus!$I$2,$J232&lt;&gt;Menus!$I$10))),"Oof1st_NotOK",""))</f>
        <v/>
      </c>
    </row>
    <row r="233" spans="1:22" ht="20.100000000000001" customHeight="1" x14ac:dyDescent="0.25">
      <c r="D233" s="20">
        <f>MAX(D$214:D232)+1</f>
        <v>19</v>
      </c>
      <c r="E233" s="20"/>
      <c r="F233" s="30" t="s">
        <v>2</v>
      </c>
      <c r="G233" s="72"/>
      <c r="H233" s="9"/>
      <c r="I233" s="73"/>
      <c r="J233" s="9" t="s">
        <v>2</v>
      </c>
      <c r="L233" s="97" t="str">
        <f>IF($F$4=Menus!$Q$5,"Rows for 3rd Co-Developer Data.",IF($F$4=Menus!$Q$2,"Enter # of Developers in F4.", "Rows N/A - only "&amp;IF($F$4=Menus!$Q$3,"1 Developer","2 Developers")&amp;" listed."))</f>
        <v>Enter # of Developers in F4.</v>
      </c>
      <c r="N233" s="101"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IF($F$206=Menus!$B$3,IF(OR($F233=Menus!$H$3,$F233=Menus!$H$4),OK,IF($F233=Menus!$H$2,SelectaPrincipal,NOT_OK)),IF($F$206=Menus!$B$4,IF(OR($F233=Menus!$H$5,$F233=Menus!$H$6,$F233=Menus!$H$7,$F233=Menus!$H$8),OK,IF($F233=Menus!$H$2,SelectaPrincipal,NOT_OK)),IF($F$206=Menus!$B$2,DeveloperStructure,IF($F$206=Menus!$B$7,IF(OR($F233=Menus!$H$10,$F233=Menus!$H$11,$F233=Menus!$H$12),OK,IF($F233=Menus!$C$2,SelectaPrincipal,NOT_OK)),IF($F233=Menus!$H$2,SelectaPrincipal,IF(OR($F233=Menus!$H$9,$F233=Menus!$H$10,$F233=Menus!$H$11),OK,IF($F233=Menus!$H$2,SelectaPrincipal,NOT_OK)))))))&amp;IF(AND($J233&lt;&gt;Menus!$I$2,$J233&lt;&gt;Menus!$I$10,V233&lt;&gt;"PofD_NotOK",V233&lt;&gt;"Oof1st_NotOK"),Continue,IF(AND($F233&lt;&gt;Menus!$B$2,$J233=Menus!$I$10,V233&lt;&gt;"PofD_NotOK",V233&lt;&gt;"Oof1st_NotOK"),Final,""))))</f>
        <v>Please select the appropriate organizational structure for the Developer identified above.</v>
      </c>
      <c r="T233" s="117">
        <f t="shared" si="9"/>
        <v>0</v>
      </c>
      <c r="V233" s="117" t="str">
        <f>IF(OR($F233=Menus!$H$2,$F233=Menus!$H$3,$F233=Menus!$H$4,$F233=Menus!$H$5,$F233=Menus!$H$6,$F233=Menus!$H$7,$F233=Menus!$H$8,$F233=Menus!$H$9,$F233=Menus!$H$10,$F233=Menus!$H$11,$F233=Menus!$H$12,$F233=Menus!$H$13)=FALSE,"PofD_NotOK",IF(OR(AND($J233&lt;&gt;Menus!$I$2,$J233&lt;&gt;Menus!$I$3,$J233&lt;&gt;Menus!$I$4,$J233&lt;&gt;Menus!$I$5,$J233&lt;&gt;Menus!$I$6,$J233&lt;&gt;Menus!$I$7,$J233&lt;&gt;Menus!$I$8,$J233&lt;&gt;Menus!$I$9,$J233&lt;&gt;Menus!$I$10),AND(OR($F233=Menus!$H$10,$F233=Menus!$H$11,$F233=Menus!$H$12),AND($J233&lt;&gt;Menus!$I$2,$J233&lt;&gt;Menus!$I$10))),"Oof1st_NotOK",""))</f>
        <v/>
      </c>
    </row>
    <row r="234" spans="1:22" ht="20.100000000000001" customHeight="1" x14ac:dyDescent="0.25">
      <c r="D234" s="20">
        <f>MAX(D$214:D233)+1</f>
        <v>20</v>
      </c>
      <c r="E234" s="20"/>
      <c r="F234" s="30" t="s">
        <v>2</v>
      </c>
      <c r="G234" s="72"/>
      <c r="H234" s="9"/>
      <c r="I234" s="73"/>
      <c r="J234" s="9" t="s">
        <v>2</v>
      </c>
      <c r="L234" s="97" t="str">
        <f>IF($F$4=Menus!$Q$5,"Rows for 3rd Co-Developer Data.",IF($F$4=Menus!$Q$2,"Enter # of Developers in F4.", "Rows N/A - only "&amp;IF($F$4=Menus!$Q$3,"1 Developer","2 Developers")&amp;" listed."))</f>
        <v>Enter # of Developers in F4.</v>
      </c>
      <c r="N234" s="101"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IF($F$206=Menus!$B$3,IF(OR($F234=Menus!$H$3,$F234=Menus!$H$4),OK,IF($F234=Menus!$H$2,SelectaPrincipal,NOT_OK)),IF($F$206=Menus!$B$4,IF(OR($F234=Menus!$H$5,$F234=Menus!$H$6,$F234=Menus!$H$7,$F234=Menus!$H$8),OK,IF($F234=Menus!$H$2,SelectaPrincipal,NOT_OK)),IF($F$206=Menus!$B$2,DeveloperStructure,IF($F$206=Menus!$B$7,IF(OR($F234=Menus!$H$10,$F234=Menus!$H$11,$F234=Menus!$H$12),OK,IF($F234=Menus!$C$2,SelectaPrincipal,NOT_OK)),IF($F234=Menus!$H$2,SelectaPrincipal,IF(OR($F234=Menus!$H$9,$F234=Menus!$H$10,$F234=Menus!$H$11),OK,IF($F234=Menus!$H$2,SelectaPrincipal,NOT_OK)))))))&amp;IF(AND($J234&lt;&gt;Menus!$I$2,$J234&lt;&gt;Menus!$I$10,V234&lt;&gt;"PofD_NotOK",V234&lt;&gt;"Oof1st_NotOK"),Continue,IF(AND($F234&lt;&gt;Menus!$B$2,$J234=Menus!$I$10,V234&lt;&gt;"PofD_NotOK",V234&lt;&gt;"Oof1st_NotOK"),Final,""))))</f>
        <v>Please select the appropriate organizational structure for the Developer identified above.</v>
      </c>
      <c r="T234" s="117">
        <f t="shared" si="9"/>
        <v>0</v>
      </c>
      <c r="V234" s="117" t="str">
        <f>IF(OR($F234=Menus!$H$2,$F234=Menus!$H$3,$F234=Menus!$H$4,$F234=Menus!$H$5,$F234=Menus!$H$6,$F234=Menus!$H$7,$F234=Menus!$H$8,$F234=Menus!$H$9,$F234=Menus!$H$10,$F234=Menus!$H$11,$F234=Menus!$H$12,$F234=Menus!$H$13)=FALSE,"PofD_NotOK",IF(OR(AND($J234&lt;&gt;Menus!$I$2,$J234&lt;&gt;Menus!$I$3,$J234&lt;&gt;Menus!$I$4,$J234&lt;&gt;Menus!$I$5,$J234&lt;&gt;Menus!$I$6,$J234&lt;&gt;Menus!$I$7,$J234&lt;&gt;Menus!$I$8,$J234&lt;&gt;Menus!$I$9,$J234&lt;&gt;Menus!$I$10),AND(OR($F234=Menus!$H$10,$F234=Menus!$H$11,$F234=Menus!$H$12),AND($J234&lt;&gt;Menus!$I$2,$J234&lt;&gt;Menus!$I$10))),"Oof1st_NotOK",""))</f>
        <v/>
      </c>
    </row>
    <row r="235" spans="1:22" ht="14.45" hidden="1" customHeight="1" x14ac:dyDescent="0.25">
      <c r="L235" s="97"/>
      <c r="N235" s="33"/>
      <c r="T235" s="84"/>
    </row>
    <row r="236" spans="1:22" x14ac:dyDescent="0.25">
      <c r="L236" s="97"/>
      <c r="T236" s="90"/>
      <c r="V236" s="90"/>
    </row>
    <row r="237" spans="1:22" ht="30" customHeight="1" thickBot="1" x14ac:dyDescent="0.3">
      <c r="A237" s="12" t="str">
        <f>"Second Principal Disclosure Level:"</f>
        <v>Second Principal Disclosure Level:</v>
      </c>
      <c r="B237" s="13"/>
      <c r="C237" s="13"/>
      <c r="D237" s="13"/>
      <c r="E237" s="13"/>
      <c r="F237" s="233" t="str">
        <f>IF(F$209="&lt;Insert name of corresponding Developer entity here&gt;","",F$209)</f>
        <v/>
      </c>
      <c r="G237" s="233"/>
      <c r="H237" s="233"/>
      <c r="I237" s="233"/>
      <c r="J237" s="233"/>
      <c r="K237" s="13"/>
      <c r="L237" s="126" t="s">
        <v>210</v>
      </c>
    </row>
    <row r="238" spans="1:22" x14ac:dyDescent="0.25">
      <c r="B238" s="234" t="s">
        <v>193</v>
      </c>
      <c r="C238" s="234"/>
      <c r="D238" s="234"/>
      <c r="E238" s="234"/>
      <c r="F238" s="234"/>
      <c r="G238" s="234"/>
      <c r="H238" s="234"/>
      <c r="L238" s="98"/>
    </row>
    <row r="239" spans="1:22" x14ac:dyDescent="0.25">
      <c r="B239" s="232" t="s">
        <v>119</v>
      </c>
      <c r="C239" s="2"/>
      <c r="F239" s="235" t="s">
        <v>90</v>
      </c>
      <c r="H239" s="21"/>
      <c r="L239" s="97"/>
    </row>
    <row r="240" spans="1:22" ht="45" x14ac:dyDescent="0.25">
      <c r="A240" s="2"/>
      <c r="B240" s="232"/>
      <c r="C240" s="2"/>
      <c r="D240" s="10" t="s">
        <v>85</v>
      </c>
      <c r="E240" s="10"/>
      <c r="F240" s="235"/>
      <c r="G240" s="6"/>
      <c r="H240" s="6" t="s">
        <v>20</v>
      </c>
      <c r="I240" s="6"/>
      <c r="J240" s="11" t="s">
        <v>21</v>
      </c>
      <c r="L240" s="97"/>
      <c r="N240" s="18" t="s">
        <v>153</v>
      </c>
      <c r="R240" s="89" t="s">
        <v>87</v>
      </c>
      <c r="T240" s="86" t="s">
        <v>195</v>
      </c>
    </row>
    <row r="241" spans="1:20" ht="5.0999999999999996" customHeight="1" x14ac:dyDescent="0.25">
      <c r="A241" s="2"/>
      <c r="D241" s="8"/>
      <c r="E241" s="8"/>
      <c r="F241" s="34"/>
      <c r="G241" s="28"/>
      <c r="H241" s="28"/>
      <c r="I241" s="28"/>
      <c r="L241" s="97"/>
      <c r="R241" s="84"/>
      <c r="T241" s="84"/>
    </row>
    <row r="242" spans="1:20" ht="20.100000000000001" customHeight="1" x14ac:dyDescent="0.25">
      <c r="B242" s="54" t="s">
        <v>12</v>
      </c>
      <c r="D242" s="22" t="str">
        <f>IF($B242=Menus!$P$2,"",IF(LEFT($B242,3)="N/A","N/A",TEXT(IF(RIGHT(LEFT($B242,2),1)=".",LEFT($B242,1),LEFT($B242,2)),"#")&amp;"."&amp;CHOOSE(IF($B242=Menus!$P$2,0,COUNTIF($B$242:$B242,$B242)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2" s="22"/>
      <c r="F242" s="30" t="s">
        <v>2</v>
      </c>
      <c r="G242" s="74"/>
      <c r="H242" s="9"/>
      <c r="I242" s="73"/>
      <c r="J242" s="9" t="s">
        <v>2</v>
      </c>
      <c r="L242" s="97" t="str">
        <f>IF($F$4=Menus!$Q$5,"Rows for 3rd Co-Developer Data.",IF($F$4=Menus!$Q$2,"Enter # of Developers in F4.", "Rows N/A - only "&amp;IF($F$4=Menus!$Q$3,"1 Developer","2 Developers")&amp;" listed."))</f>
        <v>Enter # of Developers in F4.</v>
      </c>
      <c r="N242" s="101" t="str">
        <f>IF(OR($F242=Menus!$J$2,$F242=Menus!$J$3,$F242=Menus!$J$4,$F242=Menus!$J$5,$F242=Menus!$J$6,$F242=Menus!$J$7,$F242=Menus!$J$8,$F242=Menus!$J$9,$F242=Menus!$J$10,$F242=Menus!$J$11,$F242=Menus!$J$12,$F242=Menus!$J$13,$F242=Menus!$J$14)=FALSE,Pof1st_NotOK,IF(OR(AND($J242&lt;&gt;Menus!$I$2,$J242&lt;&gt;Menus!$I$3,$J242&lt;&gt;Menus!$I$4,$J242&lt;&gt;Menus!$I$5,$J242&lt;&gt;Menus!$I$6,$J242&lt;&gt;Menus!$I$7,$J242&lt;&gt;Menus!$I$8,$J242&lt;&gt;Menus!$I$9,$J242&lt;&gt;Menus!$I$10),AND(OR($F242=Menus!$H$10,$F242=Menus!$H$11,$F242=Menus!$H$12),AND($J242&lt;&gt;Menus!$I$2,$J242&lt;&gt;Menus!$I$10))),Oof2nd_NotOK,IF(OR($B242=Menus!$N$2,ISERROR(VLOOKUP($R242,$D$215:$J$234,7)))=TRUE,Select1PrincipalNo,IF($F242=Menus!$J$2,SelectaPrincipal,IF(VLOOKUP($R242,$D$215:$J$234,7)=Menus!$I$3,IF(OR($F242=Menus!$J$3,$F242=Menus!$J$4),OK,NOT_OK),IF(VLOOKUP($R242,$D$215:$J$234,7)=Menus!$I$4,IF(OR($F242=Menus!$J$5,$F242=Menus!$J$6,$F242=Menus!$J$7,$F242=Menus!$J$8),OK,NOT_OK),IF(OR(VLOOKUP($R242,$D$215:$J$234,7)=Menus!$I$5,VLOOKUP($R242,$D$215:$J$234,7)=Menus!$I$6),IF(OR($F242=Menus!$J$9,$F242=Menus!$J$10,$F242=Menus!$J$11),OK,NOT_OK),IF(VLOOKUP($R242,$D$215:$J$234,7)=Menus!$I$7,IF(OR($F242=Menus!$J$10,$F242=Menus!$J$11,$F242=Menus!$J$12),OK,NOT_OK),IF(VLOOKUP($R242,$D$215:$J$234,7)=Menus!$I$8,IF(OR($F242=Menus!$J$13,$F242=Menus!$J$14),OK,NOT_OK),IF(VLOOKUP($R242,$D$215:$J$234,7)=Menus!$I$9,IF($F242=Menus!$J$13,OK,NOT_OK),IF(VLOOKUP($R242,$D$215:$J$234,7)=Menus!$I$10,NOT_OK,"")))))))))&amp;IF($D242="","",IF(AND($J242&lt;&gt;Menus!$I$2,$J242&lt;&gt;Menus!$I$10),Last,IF(AND($F242&lt;&gt;Menus!$I$2,$J242=Menus!$I$10),Final,"")))))</f>
        <v>Please select a First Level Principal Entity #, as applicable.</v>
      </c>
      <c r="R242" s="117" t="str">
        <f>IF(ISERR(_xlfn.NUMBERVALUE(IF(RIGHT(LEFT($B242,2),1)=".",LEFT($B242,1),LEFT($B242,2)))),"",_xlfn.NUMBERVALUE(IF(RIGHT(LEFT($B242,2),1)=".",LEFT($B242,1),LEFT($B242,2))))</f>
        <v/>
      </c>
      <c r="T242" s="117">
        <f t="shared" ref="T242:T273" si="10">IF(OR(N242=NOT_OK,N242=NOT_OK&amp;Last,N242=NOT_OK&amp;Final,N242=Pof1st_NotOK),1,IF(N242=Oof2nd_NotOK,2,IF(N242=OK&amp;Continue,3,IF(N242=OK&amp;Final,4,0))))</f>
        <v>0</v>
      </c>
    </row>
    <row r="243" spans="1:20" ht="20.100000000000001" customHeight="1" x14ac:dyDescent="0.25">
      <c r="B243" s="54" t="s">
        <v>12</v>
      </c>
      <c r="D243" s="22" t="str">
        <f>IF($B243=Menus!$P$2,"",IF(LEFT($B243,3)="N/A","N/A",TEXT(IF(RIGHT(LEFT($B243,2),1)=".",LEFT($B243,1),LEFT($B243,2)),"#")&amp;"."&amp;CHOOSE(IF($B243=Menus!$P$2,0,COUNTIF($B$242:$B243,$B243)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3" s="22"/>
      <c r="F243" s="30" t="s">
        <v>2</v>
      </c>
      <c r="G243" s="74"/>
      <c r="H243" s="9"/>
      <c r="I243" s="73"/>
      <c r="J243" s="9" t="s">
        <v>2</v>
      </c>
      <c r="L243" s="97" t="str">
        <f>IF($F$4=Menus!$Q$5,"Rows for 3rd Co-Developer Data.",IF($F$4=Menus!$Q$2,"Enter # of Developers in F4.", "Rows N/A - only "&amp;IF($F$4=Menus!$Q$3,"1 Developer","2 Developers")&amp;" listed."))</f>
        <v>Enter # of Developers in F4.</v>
      </c>
      <c r="N243" s="101" t="str">
        <f>IF(OR($F243=Menus!$J$2,$F243=Menus!$J$3,$F243=Menus!$J$4,$F243=Menus!$J$5,$F243=Menus!$J$6,$F243=Menus!$J$7,$F243=Menus!$J$8,$F243=Menus!$J$9,$F243=Menus!$J$10,$F243=Menus!$J$11,$F243=Menus!$J$12,$F243=Menus!$J$13,$F243=Menus!$J$14)=FALSE,Pof1st_NotOK,IF(OR(AND($J243&lt;&gt;Menus!$I$2,$J243&lt;&gt;Menus!$I$3,$J243&lt;&gt;Menus!$I$4,$J243&lt;&gt;Menus!$I$5,$J243&lt;&gt;Menus!$I$6,$J243&lt;&gt;Menus!$I$7,$J243&lt;&gt;Menus!$I$8,$J243&lt;&gt;Menus!$I$9,$J243&lt;&gt;Menus!$I$10),AND(OR($F243=Menus!$H$10,$F243=Menus!$H$11,$F243=Menus!$H$12),AND($J243&lt;&gt;Menus!$I$2,$J243&lt;&gt;Menus!$I$10))),Oof2nd_NotOK,IF(OR($B243=Menus!$N$2,ISERROR(VLOOKUP($R243,$D$215:$J$234,7)))=TRUE,Select1PrincipalNo,IF($F243=Menus!$J$2,SelectaPrincipal,IF(VLOOKUP($R243,$D$215:$J$234,7)=Menus!$I$3,IF(OR($F243=Menus!$J$3,$F243=Menus!$J$4),OK,NOT_OK),IF(VLOOKUP($R243,$D$215:$J$234,7)=Menus!$I$4,IF(OR($F243=Menus!$J$5,$F243=Menus!$J$6,$F243=Menus!$J$7,$F243=Menus!$J$8),OK,NOT_OK),IF(OR(VLOOKUP($R243,$D$215:$J$234,7)=Menus!$I$5,VLOOKUP($R243,$D$215:$J$234,7)=Menus!$I$6),IF(OR($F243=Menus!$J$9,$F243=Menus!$J$10,$F243=Menus!$J$11),OK,NOT_OK),IF(VLOOKUP($R243,$D$215:$J$234,7)=Menus!$I$7,IF(OR($F243=Menus!$J$10,$F243=Menus!$J$11,$F243=Menus!$J$12),OK,NOT_OK),IF(VLOOKUP($R243,$D$215:$J$234,7)=Menus!$I$8,IF(OR($F243=Menus!$J$13,$F243=Menus!$J$14),OK,NOT_OK),IF(VLOOKUP($R243,$D$215:$J$234,7)=Menus!$I$9,IF($F243=Menus!$J$13,OK,NOT_OK),IF(VLOOKUP($R243,$D$215:$J$234,7)=Menus!$I$10,NOT_OK,"")))))))))&amp;IF($D243="","",IF(AND($J243&lt;&gt;Menus!$I$2,$J243&lt;&gt;Menus!$I$10),Last,IF(AND($F243&lt;&gt;Menus!$I$2,$J243=Menus!$I$10),Final,"")))))</f>
        <v>Please select a First Level Principal Entity #, as applicable.</v>
      </c>
      <c r="R243" s="117" t="str">
        <f t="shared" ref="R243:R301" si="11">IF(ISERR(_xlfn.NUMBERVALUE(IF(RIGHT(LEFT($B243,2),1)=".",LEFT($B243,1),LEFT($B243,2)))),"",_xlfn.NUMBERVALUE(IF(RIGHT(LEFT($B243,2),1)=".",LEFT($B243,1),LEFT($B243,2))))</f>
        <v/>
      </c>
      <c r="T243" s="117">
        <f t="shared" si="10"/>
        <v>0</v>
      </c>
    </row>
    <row r="244" spans="1:20" ht="20.100000000000001" customHeight="1" x14ac:dyDescent="0.25">
      <c r="B244" s="54" t="s">
        <v>12</v>
      </c>
      <c r="D244" s="22" t="str">
        <f>IF($B244=Menus!$P$2,"",IF(LEFT($B244,3)="N/A","N/A",TEXT(IF(RIGHT(LEFT($B244,2),1)=".",LEFT($B244,1),LEFT($B244,2)),"#")&amp;"."&amp;CHOOSE(IF($B244=Menus!$P$2,0,COUNTIF($B$242:$B244,$B244)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4" s="22"/>
      <c r="F244" s="30" t="s">
        <v>2</v>
      </c>
      <c r="G244" s="74"/>
      <c r="H244" s="9"/>
      <c r="I244" s="73"/>
      <c r="J244" s="9" t="s">
        <v>2</v>
      </c>
      <c r="L244" s="97" t="str">
        <f>IF($F$4=Menus!$Q$5,"Rows for 3rd Co-Developer Data.",IF($F$4=Menus!$Q$2,"Enter # of Developers in F4.", "Rows N/A - only "&amp;IF($F$4=Menus!$Q$3,"1 Developer","2 Developers")&amp;" listed."))</f>
        <v>Enter # of Developers in F4.</v>
      </c>
      <c r="N244" s="101" t="str">
        <f>IF(OR($F244=Menus!$J$2,$F244=Menus!$J$3,$F244=Menus!$J$4,$F244=Menus!$J$5,$F244=Menus!$J$6,$F244=Menus!$J$7,$F244=Menus!$J$8,$F244=Menus!$J$9,$F244=Menus!$J$10,$F244=Menus!$J$11,$F244=Menus!$J$12,$F244=Menus!$J$13,$F244=Menus!$J$14)=FALSE,Pof1st_NotOK,IF(OR(AND($J244&lt;&gt;Menus!$I$2,$J244&lt;&gt;Menus!$I$3,$J244&lt;&gt;Menus!$I$4,$J244&lt;&gt;Menus!$I$5,$J244&lt;&gt;Menus!$I$6,$J244&lt;&gt;Menus!$I$7,$J244&lt;&gt;Menus!$I$8,$J244&lt;&gt;Menus!$I$9,$J244&lt;&gt;Menus!$I$10),AND(OR($F244=Menus!$H$10,$F244=Menus!$H$11,$F244=Menus!$H$12),AND($J244&lt;&gt;Menus!$I$2,$J244&lt;&gt;Menus!$I$10))),Oof2nd_NotOK,IF(OR($B244=Menus!$N$2,ISERROR(VLOOKUP($R244,$D$215:$J$234,7)))=TRUE,Select1PrincipalNo,IF($F244=Menus!$J$2,SelectaPrincipal,IF(VLOOKUP($R244,$D$215:$J$234,7)=Menus!$I$3,IF(OR($F244=Menus!$J$3,$F244=Menus!$J$4),OK,NOT_OK),IF(VLOOKUP($R244,$D$215:$J$234,7)=Menus!$I$4,IF(OR($F244=Menus!$J$5,$F244=Menus!$J$6,$F244=Menus!$J$7,$F244=Menus!$J$8),OK,NOT_OK),IF(OR(VLOOKUP($R244,$D$215:$J$234,7)=Menus!$I$5,VLOOKUP($R244,$D$215:$J$234,7)=Menus!$I$6),IF(OR($F244=Menus!$J$9,$F244=Menus!$J$10,$F244=Menus!$J$11),OK,NOT_OK),IF(VLOOKUP($R244,$D$215:$J$234,7)=Menus!$I$7,IF(OR($F244=Menus!$J$10,$F244=Menus!$J$11,$F244=Menus!$J$12),OK,NOT_OK),IF(VLOOKUP($R244,$D$215:$J$234,7)=Menus!$I$8,IF(OR($F244=Menus!$J$13,$F244=Menus!$J$14),OK,NOT_OK),IF(VLOOKUP($R244,$D$215:$J$234,7)=Menus!$I$9,IF($F244=Menus!$J$13,OK,NOT_OK),IF(VLOOKUP($R244,$D$215:$J$234,7)=Menus!$I$10,NOT_OK,"")))))))))&amp;IF($D244="","",IF(AND($J244&lt;&gt;Menus!$I$2,$J244&lt;&gt;Menus!$I$10),Last,IF(AND($F244&lt;&gt;Menus!$I$2,$J244=Menus!$I$10),Final,"")))))</f>
        <v>Please select a First Level Principal Entity #, as applicable.</v>
      </c>
      <c r="R244" s="117" t="str">
        <f t="shared" si="11"/>
        <v/>
      </c>
      <c r="T244" s="117">
        <f t="shared" si="10"/>
        <v>0</v>
      </c>
    </row>
    <row r="245" spans="1:20" ht="20.100000000000001" customHeight="1" x14ac:dyDescent="0.25">
      <c r="B245" s="54" t="s">
        <v>12</v>
      </c>
      <c r="D245" s="22" t="str">
        <f>IF($B245=Menus!$P$2,"",IF(LEFT($B245,3)="N/A","N/A",TEXT(IF(RIGHT(LEFT($B245,2),1)=".",LEFT($B245,1),LEFT($B245,2)),"#")&amp;"."&amp;CHOOSE(IF($B245=Menus!$P$2,0,COUNTIF($B$242:$B245,$B245)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5" s="22"/>
      <c r="F245" s="30" t="s">
        <v>2</v>
      </c>
      <c r="G245" s="74"/>
      <c r="H245" s="9"/>
      <c r="I245" s="73"/>
      <c r="J245" s="9" t="s">
        <v>2</v>
      </c>
      <c r="L245" s="97" t="str">
        <f>IF($F$4=Menus!$Q$5,"Rows for 3rd Co-Developer Data.",IF($F$4=Menus!$Q$2,"Enter # of Developers in F4.", "Rows N/A - only "&amp;IF($F$4=Menus!$Q$3,"1 Developer","2 Developers")&amp;" listed."))</f>
        <v>Enter # of Developers in F4.</v>
      </c>
      <c r="N245" s="101" t="str">
        <f>IF(OR($F245=Menus!$J$2,$F245=Menus!$J$3,$F245=Menus!$J$4,$F245=Menus!$J$5,$F245=Menus!$J$6,$F245=Menus!$J$7,$F245=Menus!$J$8,$F245=Menus!$J$9,$F245=Menus!$J$10,$F245=Menus!$J$11,$F245=Menus!$J$12,$F245=Menus!$J$13,$F245=Menus!$J$14)=FALSE,Pof1st_NotOK,IF(OR(AND($J245&lt;&gt;Menus!$I$2,$J245&lt;&gt;Menus!$I$3,$J245&lt;&gt;Menus!$I$4,$J245&lt;&gt;Menus!$I$5,$J245&lt;&gt;Menus!$I$6,$J245&lt;&gt;Menus!$I$7,$J245&lt;&gt;Menus!$I$8,$J245&lt;&gt;Menus!$I$9,$J245&lt;&gt;Menus!$I$10),AND(OR($F245=Menus!$H$10,$F245=Menus!$H$11,$F245=Menus!$H$12),AND($J245&lt;&gt;Menus!$I$2,$J245&lt;&gt;Menus!$I$10))),Oof2nd_NotOK,IF(OR($B245=Menus!$N$2,ISERROR(VLOOKUP($R245,$D$215:$J$234,7)))=TRUE,Select1PrincipalNo,IF($F245=Menus!$J$2,SelectaPrincipal,IF(VLOOKUP($R245,$D$215:$J$234,7)=Menus!$I$3,IF(OR($F245=Menus!$J$3,$F245=Menus!$J$4),OK,NOT_OK),IF(VLOOKUP($R245,$D$215:$J$234,7)=Menus!$I$4,IF(OR($F245=Menus!$J$5,$F245=Menus!$J$6,$F245=Menus!$J$7,$F245=Menus!$J$8),OK,NOT_OK),IF(OR(VLOOKUP($R245,$D$215:$J$234,7)=Menus!$I$5,VLOOKUP($R245,$D$215:$J$234,7)=Menus!$I$6),IF(OR($F245=Menus!$J$9,$F245=Menus!$J$10,$F245=Menus!$J$11),OK,NOT_OK),IF(VLOOKUP($R245,$D$215:$J$234,7)=Menus!$I$7,IF(OR($F245=Menus!$J$10,$F245=Menus!$J$11,$F245=Menus!$J$12),OK,NOT_OK),IF(VLOOKUP($R245,$D$215:$J$234,7)=Menus!$I$8,IF(OR($F245=Menus!$J$13,$F245=Menus!$J$14),OK,NOT_OK),IF(VLOOKUP($R245,$D$215:$J$234,7)=Menus!$I$9,IF($F245=Menus!$J$13,OK,NOT_OK),IF(VLOOKUP($R245,$D$215:$J$234,7)=Menus!$I$10,NOT_OK,"")))))))))&amp;IF($D245="","",IF(AND($J245&lt;&gt;Menus!$I$2,$J245&lt;&gt;Menus!$I$10),Last,IF(AND($F245&lt;&gt;Menus!$I$2,$J245=Menus!$I$10),Final,"")))))</f>
        <v>Please select a First Level Principal Entity #, as applicable.</v>
      </c>
      <c r="R245" s="117" t="str">
        <f t="shared" si="11"/>
        <v/>
      </c>
      <c r="T245" s="117">
        <f t="shared" si="10"/>
        <v>0</v>
      </c>
    </row>
    <row r="246" spans="1:20" ht="20.100000000000001" customHeight="1" x14ac:dyDescent="0.25">
      <c r="B246" s="41" t="s">
        <v>12</v>
      </c>
      <c r="D246" s="22" t="str">
        <f>IF($B246=Menus!$P$2,"",IF(LEFT($B246,3)="N/A","N/A",TEXT(IF(RIGHT(LEFT($B246,2),1)=".",LEFT($B246,1),LEFT($B246,2)),"#")&amp;"."&amp;CHOOSE(IF($B246=Menus!$P$2,0,COUNTIF($B$242:$B246,$B246)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6" s="22"/>
      <c r="F246" s="30" t="s">
        <v>2</v>
      </c>
      <c r="G246" s="74"/>
      <c r="H246" s="9"/>
      <c r="I246" s="73"/>
      <c r="J246" s="9" t="s">
        <v>2</v>
      </c>
      <c r="L246" s="97" t="str">
        <f>IF($F$4=Menus!$Q$5,"Rows for 3rd Co-Developer Data.",IF($F$4=Menus!$Q$2,"Enter # of Developers in F4.", "Rows N/A - only "&amp;IF($F$4=Menus!$Q$3,"1 Developer","2 Developers")&amp;" listed."))</f>
        <v>Enter # of Developers in F4.</v>
      </c>
      <c r="N246" s="101" t="str">
        <f>IF(OR($F246=Menus!$J$2,$F246=Menus!$J$3,$F246=Menus!$J$4,$F246=Menus!$J$5,$F246=Menus!$J$6,$F246=Menus!$J$7,$F246=Menus!$J$8,$F246=Menus!$J$9,$F246=Menus!$J$10,$F246=Menus!$J$11,$F246=Menus!$J$12,$F246=Menus!$J$13,$F246=Menus!$J$14)=FALSE,Pof1st_NotOK,IF(OR(AND($J246&lt;&gt;Menus!$I$2,$J246&lt;&gt;Menus!$I$3,$J246&lt;&gt;Menus!$I$4,$J246&lt;&gt;Menus!$I$5,$J246&lt;&gt;Menus!$I$6,$J246&lt;&gt;Menus!$I$7,$J246&lt;&gt;Menus!$I$8,$J246&lt;&gt;Menus!$I$9,$J246&lt;&gt;Menus!$I$10),AND(OR($F246=Menus!$H$10,$F246=Menus!$H$11,$F246=Menus!$H$12),AND($J246&lt;&gt;Menus!$I$2,$J246&lt;&gt;Menus!$I$10))),Oof2nd_NotOK,IF(OR($B246=Menus!$N$2,ISERROR(VLOOKUP($R246,$D$215:$J$234,7)))=TRUE,Select1PrincipalNo,IF($F246=Menus!$J$2,SelectaPrincipal,IF(VLOOKUP($R246,$D$215:$J$234,7)=Menus!$I$3,IF(OR($F246=Menus!$J$3,$F246=Menus!$J$4),OK,NOT_OK),IF(VLOOKUP($R246,$D$215:$J$234,7)=Menus!$I$4,IF(OR($F246=Menus!$J$5,$F246=Menus!$J$6,$F246=Menus!$J$7,$F246=Menus!$J$8),OK,NOT_OK),IF(OR(VLOOKUP($R246,$D$215:$J$234,7)=Menus!$I$5,VLOOKUP($R246,$D$215:$J$234,7)=Menus!$I$6),IF(OR($F246=Menus!$J$9,$F246=Menus!$J$10,$F246=Menus!$J$11),OK,NOT_OK),IF(VLOOKUP($R246,$D$215:$J$234,7)=Menus!$I$7,IF(OR($F246=Menus!$J$10,$F246=Menus!$J$11,$F246=Menus!$J$12),OK,NOT_OK),IF(VLOOKUP($R246,$D$215:$J$234,7)=Menus!$I$8,IF(OR($F246=Menus!$J$13,$F246=Menus!$J$14),OK,NOT_OK),IF(VLOOKUP($R246,$D$215:$J$234,7)=Menus!$I$9,IF($F246=Menus!$J$13,OK,NOT_OK),IF(VLOOKUP($R246,$D$215:$J$234,7)=Menus!$I$10,NOT_OK,"")))))))))&amp;IF($D246="","",IF(AND($J246&lt;&gt;Menus!$I$2,$J246&lt;&gt;Menus!$I$10),Last,IF(AND($F246&lt;&gt;Menus!$I$2,$J246=Menus!$I$10),Final,"")))))</f>
        <v>Please select a First Level Principal Entity #, as applicable.</v>
      </c>
      <c r="R246" s="117" t="str">
        <f t="shared" si="11"/>
        <v/>
      </c>
      <c r="T246" s="117">
        <f t="shared" si="10"/>
        <v>0</v>
      </c>
    </row>
    <row r="247" spans="1:20" ht="20.100000000000001" customHeight="1" x14ac:dyDescent="0.25">
      <c r="B247" s="41" t="s">
        <v>12</v>
      </c>
      <c r="D247" s="22" t="str">
        <f>IF($B247=Menus!$P$2,"",IF(LEFT($B247,3)="N/A","N/A",TEXT(IF(RIGHT(LEFT($B247,2),1)=".",LEFT($B247,1),LEFT($B247,2)),"#")&amp;"."&amp;CHOOSE(IF($B247=Menus!$P$2,0,COUNTIF($B$242:$B247,$B247)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7" s="22"/>
      <c r="F247" s="30" t="s">
        <v>2</v>
      </c>
      <c r="G247" s="74"/>
      <c r="H247" s="9"/>
      <c r="I247" s="73"/>
      <c r="J247" s="9" t="s">
        <v>2</v>
      </c>
      <c r="L247" s="97" t="str">
        <f>IF($F$4=Menus!$Q$5,"Rows for 3rd Co-Developer Data.",IF($F$4=Menus!$Q$2,"Enter # of Developers in F4.", "Rows N/A - only "&amp;IF($F$4=Menus!$Q$3,"1 Developer","2 Developers")&amp;" listed."))</f>
        <v>Enter # of Developers in F4.</v>
      </c>
      <c r="N247" s="101" t="str">
        <f>IF(OR($F247=Menus!$J$2,$F247=Menus!$J$3,$F247=Menus!$J$4,$F247=Menus!$J$5,$F247=Menus!$J$6,$F247=Menus!$J$7,$F247=Menus!$J$8,$F247=Menus!$J$9,$F247=Menus!$J$10,$F247=Menus!$J$11,$F247=Menus!$J$12,$F247=Menus!$J$13,$F247=Menus!$J$14)=FALSE,Pof1st_NotOK,IF(OR(AND($J247&lt;&gt;Menus!$I$2,$J247&lt;&gt;Menus!$I$3,$J247&lt;&gt;Menus!$I$4,$J247&lt;&gt;Menus!$I$5,$J247&lt;&gt;Menus!$I$6,$J247&lt;&gt;Menus!$I$7,$J247&lt;&gt;Menus!$I$8,$J247&lt;&gt;Menus!$I$9,$J247&lt;&gt;Menus!$I$10),AND(OR($F247=Menus!$H$10,$F247=Menus!$H$11,$F247=Menus!$H$12),AND($J247&lt;&gt;Menus!$I$2,$J247&lt;&gt;Menus!$I$10))),Oof2nd_NotOK,IF(OR($B247=Menus!$N$2,ISERROR(VLOOKUP($R247,$D$215:$J$234,7)))=TRUE,Select1PrincipalNo,IF($F247=Menus!$J$2,SelectaPrincipal,IF(VLOOKUP($R247,$D$215:$J$234,7)=Menus!$I$3,IF(OR($F247=Menus!$J$3,$F247=Menus!$J$4),OK,NOT_OK),IF(VLOOKUP($R247,$D$215:$J$234,7)=Menus!$I$4,IF(OR($F247=Menus!$J$5,$F247=Menus!$J$6,$F247=Menus!$J$7,$F247=Menus!$J$8),OK,NOT_OK),IF(OR(VLOOKUP($R247,$D$215:$J$234,7)=Menus!$I$5,VLOOKUP($R247,$D$215:$J$234,7)=Menus!$I$6),IF(OR($F247=Menus!$J$9,$F247=Menus!$J$10,$F247=Menus!$J$11),OK,NOT_OK),IF(VLOOKUP($R247,$D$215:$J$234,7)=Menus!$I$7,IF(OR($F247=Menus!$J$10,$F247=Menus!$J$11,$F247=Menus!$J$12),OK,NOT_OK),IF(VLOOKUP($R247,$D$215:$J$234,7)=Menus!$I$8,IF(OR($F247=Menus!$J$13,$F247=Menus!$J$14),OK,NOT_OK),IF(VLOOKUP($R247,$D$215:$J$234,7)=Menus!$I$9,IF($F247=Menus!$J$13,OK,NOT_OK),IF(VLOOKUP($R247,$D$215:$J$234,7)=Menus!$I$10,NOT_OK,"")))))))))&amp;IF($D247="","",IF(AND($J247&lt;&gt;Menus!$I$2,$J247&lt;&gt;Menus!$I$10),Last,IF(AND($F247&lt;&gt;Menus!$I$2,$J247=Menus!$I$10),Final,"")))))</f>
        <v>Please select a First Level Principal Entity #, as applicable.</v>
      </c>
      <c r="R247" s="117" t="str">
        <f t="shared" si="11"/>
        <v/>
      </c>
      <c r="T247" s="117">
        <f t="shared" si="10"/>
        <v>0</v>
      </c>
    </row>
    <row r="248" spans="1:20" ht="20.100000000000001" customHeight="1" x14ac:dyDescent="0.25">
      <c r="B248" s="41" t="s">
        <v>12</v>
      </c>
      <c r="D248" s="22" t="str">
        <f>IF($B248=Menus!$P$2,"",IF(LEFT($B248,3)="N/A","N/A",TEXT(IF(RIGHT(LEFT($B248,2),1)=".",LEFT($B248,1),LEFT($B248,2)),"#")&amp;"."&amp;CHOOSE(IF($B248=Menus!$P$2,0,COUNTIF($B$242:$B248,$B248)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8" s="22"/>
      <c r="F248" s="30" t="s">
        <v>2</v>
      </c>
      <c r="G248" s="74"/>
      <c r="H248" s="9"/>
      <c r="I248" s="73"/>
      <c r="J248" s="9" t="s">
        <v>2</v>
      </c>
      <c r="L248" s="97" t="str">
        <f>IF($F$4=Menus!$Q$5,"Rows for 3rd Co-Developer Data.",IF($F$4=Menus!$Q$2,"Enter # of Developers in F4.", "Rows N/A - only "&amp;IF($F$4=Menus!$Q$3,"1 Developer","2 Developers")&amp;" listed."))</f>
        <v>Enter # of Developers in F4.</v>
      </c>
      <c r="N248" s="101" t="str">
        <f>IF(OR($F248=Menus!$J$2,$F248=Menus!$J$3,$F248=Menus!$J$4,$F248=Menus!$J$5,$F248=Menus!$J$6,$F248=Menus!$J$7,$F248=Menus!$J$8,$F248=Menus!$J$9,$F248=Menus!$J$10,$F248=Menus!$J$11,$F248=Menus!$J$12,$F248=Menus!$J$13,$F248=Menus!$J$14)=FALSE,Pof1st_NotOK,IF(OR(AND($J248&lt;&gt;Menus!$I$2,$J248&lt;&gt;Menus!$I$3,$J248&lt;&gt;Menus!$I$4,$J248&lt;&gt;Menus!$I$5,$J248&lt;&gt;Menus!$I$6,$J248&lt;&gt;Menus!$I$7,$J248&lt;&gt;Menus!$I$8,$J248&lt;&gt;Menus!$I$9,$J248&lt;&gt;Menus!$I$10),AND(OR($F248=Menus!$H$10,$F248=Menus!$H$11,$F248=Menus!$H$12),AND($J248&lt;&gt;Menus!$I$2,$J248&lt;&gt;Menus!$I$10))),Oof2nd_NotOK,IF(OR($B248=Menus!$N$2,ISERROR(VLOOKUP($R248,$D$215:$J$234,7)))=TRUE,Select1PrincipalNo,IF($F248=Menus!$J$2,SelectaPrincipal,IF(VLOOKUP($R248,$D$215:$J$234,7)=Menus!$I$3,IF(OR($F248=Menus!$J$3,$F248=Menus!$J$4),OK,NOT_OK),IF(VLOOKUP($R248,$D$215:$J$234,7)=Menus!$I$4,IF(OR($F248=Menus!$J$5,$F248=Menus!$J$6,$F248=Menus!$J$7,$F248=Menus!$J$8),OK,NOT_OK),IF(OR(VLOOKUP($R248,$D$215:$J$234,7)=Menus!$I$5,VLOOKUP($R248,$D$215:$J$234,7)=Menus!$I$6),IF(OR($F248=Menus!$J$9,$F248=Menus!$J$10,$F248=Menus!$J$11),OK,NOT_OK),IF(VLOOKUP($R248,$D$215:$J$234,7)=Menus!$I$7,IF(OR($F248=Menus!$J$10,$F248=Menus!$J$11,$F248=Menus!$J$12),OK,NOT_OK),IF(VLOOKUP($R248,$D$215:$J$234,7)=Menus!$I$8,IF(OR($F248=Menus!$J$13,$F248=Menus!$J$14),OK,NOT_OK),IF(VLOOKUP($R248,$D$215:$J$234,7)=Menus!$I$9,IF($F248=Menus!$J$13,OK,NOT_OK),IF(VLOOKUP($R248,$D$215:$J$234,7)=Menus!$I$10,NOT_OK,"")))))))))&amp;IF($D248="","",IF(AND($J248&lt;&gt;Menus!$I$2,$J248&lt;&gt;Menus!$I$10),Last,IF(AND($F248&lt;&gt;Menus!$I$2,$J248=Menus!$I$10),Final,"")))))</f>
        <v>Please select a First Level Principal Entity #, as applicable.</v>
      </c>
      <c r="R248" s="117" t="str">
        <f t="shared" si="11"/>
        <v/>
      </c>
      <c r="T248" s="117">
        <f t="shared" si="10"/>
        <v>0</v>
      </c>
    </row>
    <row r="249" spans="1:20" ht="20.100000000000001" customHeight="1" x14ac:dyDescent="0.25">
      <c r="B249" s="41" t="s">
        <v>12</v>
      </c>
      <c r="D249" s="22" t="str">
        <f>IF($B249=Menus!$P$2,"",IF(LEFT($B249,3)="N/A","N/A",TEXT(IF(RIGHT(LEFT($B249,2),1)=".",LEFT($B249,1),LEFT($B249,2)),"#")&amp;"."&amp;CHOOSE(IF($B249=Menus!$P$2,0,COUNTIF($B$242:$B249,$B249)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49" s="22"/>
      <c r="F249" s="30" t="s">
        <v>2</v>
      </c>
      <c r="G249" s="74"/>
      <c r="H249" s="9"/>
      <c r="I249" s="73"/>
      <c r="J249" s="9" t="s">
        <v>2</v>
      </c>
      <c r="L249" s="97" t="str">
        <f>IF($F$4=Menus!$Q$5,"Rows for 3rd Co-Developer Data.",IF($F$4=Menus!$Q$2,"Enter # of Developers in F4.", "Rows N/A - only "&amp;IF($F$4=Menus!$Q$3,"1 Developer","2 Developers")&amp;" listed."))</f>
        <v>Enter # of Developers in F4.</v>
      </c>
      <c r="N249" s="101" t="str">
        <f>IF(OR($F249=Menus!$J$2,$F249=Menus!$J$3,$F249=Menus!$J$4,$F249=Menus!$J$5,$F249=Menus!$J$6,$F249=Menus!$J$7,$F249=Menus!$J$8,$F249=Menus!$J$9,$F249=Menus!$J$10,$F249=Menus!$J$11,$F249=Menus!$J$12,$F249=Menus!$J$13,$F249=Menus!$J$14)=FALSE,Pof1st_NotOK,IF(OR(AND($J249&lt;&gt;Menus!$I$2,$J249&lt;&gt;Menus!$I$3,$J249&lt;&gt;Menus!$I$4,$J249&lt;&gt;Menus!$I$5,$J249&lt;&gt;Menus!$I$6,$J249&lt;&gt;Menus!$I$7,$J249&lt;&gt;Menus!$I$8,$J249&lt;&gt;Menus!$I$9,$J249&lt;&gt;Menus!$I$10),AND(OR($F249=Menus!$H$10,$F249=Menus!$H$11,$F249=Menus!$H$12),AND($J249&lt;&gt;Menus!$I$2,$J249&lt;&gt;Menus!$I$10))),Oof2nd_NotOK,IF(OR($B249=Menus!$N$2,ISERROR(VLOOKUP($R249,$D$215:$J$234,7)))=TRUE,Select1PrincipalNo,IF($F249=Menus!$J$2,SelectaPrincipal,IF(VLOOKUP($R249,$D$215:$J$234,7)=Menus!$I$3,IF(OR($F249=Menus!$J$3,$F249=Menus!$J$4),OK,NOT_OK),IF(VLOOKUP($R249,$D$215:$J$234,7)=Menus!$I$4,IF(OR($F249=Menus!$J$5,$F249=Menus!$J$6,$F249=Menus!$J$7,$F249=Menus!$J$8),OK,NOT_OK),IF(OR(VLOOKUP($R249,$D$215:$J$234,7)=Menus!$I$5,VLOOKUP($R249,$D$215:$J$234,7)=Menus!$I$6),IF(OR($F249=Menus!$J$9,$F249=Menus!$J$10,$F249=Menus!$J$11),OK,NOT_OK),IF(VLOOKUP($R249,$D$215:$J$234,7)=Menus!$I$7,IF(OR($F249=Menus!$J$10,$F249=Menus!$J$11,$F249=Menus!$J$12),OK,NOT_OK),IF(VLOOKUP($R249,$D$215:$J$234,7)=Menus!$I$8,IF(OR($F249=Menus!$J$13,$F249=Menus!$J$14),OK,NOT_OK),IF(VLOOKUP($R249,$D$215:$J$234,7)=Menus!$I$9,IF($F249=Menus!$J$13,OK,NOT_OK),IF(VLOOKUP($R249,$D$215:$J$234,7)=Menus!$I$10,NOT_OK,"")))))))))&amp;IF($D249="","",IF(AND($J249&lt;&gt;Menus!$I$2,$J249&lt;&gt;Menus!$I$10),Last,IF(AND($F249&lt;&gt;Menus!$I$2,$J249=Menus!$I$10),Final,"")))))</f>
        <v>Please select a First Level Principal Entity #, as applicable.</v>
      </c>
      <c r="R249" s="117" t="str">
        <f t="shared" si="11"/>
        <v/>
      </c>
      <c r="T249" s="117">
        <f t="shared" si="10"/>
        <v>0</v>
      </c>
    </row>
    <row r="250" spans="1:20" ht="20.100000000000001" customHeight="1" x14ac:dyDescent="0.25">
      <c r="B250" s="41" t="s">
        <v>12</v>
      </c>
      <c r="D250" s="22" t="str">
        <f>IF($B250=Menus!$P$2,"",IF(LEFT($B250,3)="N/A","N/A",TEXT(IF(RIGHT(LEFT($B250,2),1)=".",LEFT($B250,1),LEFT($B250,2)),"#")&amp;"."&amp;CHOOSE(IF($B250=Menus!$P$2,0,COUNTIF($B$242:$B250,$B250)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0" s="22"/>
      <c r="F250" s="30" t="s">
        <v>2</v>
      </c>
      <c r="G250" s="74"/>
      <c r="H250" s="9"/>
      <c r="I250" s="73"/>
      <c r="J250" s="9" t="s">
        <v>2</v>
      </c>
      <c r="L250" s="97" t="str">
        <f>IF($F$4=Menus!$Q$5,"Rows for 3rd Co-Developer Data.",IF($F$4=Menus!$Q$2,"Enter # of Developers in F4.", "Rows N/A - only "&amp;IF($F$4=Menus!$Q$3,"1 Developer","2 Developers")&amp;" listed."))</f>
        <v>Enter # of Developers in F4.</v>
      </c>
      <c r="N250" s="101" t="str">
        <f>IF(OR($F250=Menus!$J$2,$F250=Menus!$J$3,$F250=Menus!$J$4,$F250=Menus!$J$5,$F250=Menus!$J$6,$F250=Menus!$J$7,$F250=Menus!$J$8,$F250=Menus!$J$9,$F250=Menus!$J$10,$F250=Menus!$J$11,$F250=Menus!$J$12,$F250=Menus!$J$13,$F250=Menus!$J$14)=FALSE,Pof1st_NotOK,IF(OR(AND($J250&lt;&gt;Menus!$I$2,$J250&lt;&gt;Menus!$I$3,$J250&lt;&gt;Menus!$I$4,$J250&lt;&gt;Menus!$I$5,$J250&lt;&gt;Menus!$I$6,$J250&lt;&gt;Menus!$I$7,$J250&lt;&gt;Menus!$I$8,$J250&lt;&gt;Menus!$I$9,$J250&lt;&gt;Menus!$I$10),AND(OR($F250=Menus!$H$10,$F250=Menus!$H$11,$F250=Menus!$H$12),AND($J250&lt;&gt;Menus!$I$2,$J250&lt;&gt;Menus!$I$10))),Oof2nd_NotOK,IF(OR($B250=Menus!$N$2,ISERROR(VLOOKUP($R250,$D$215:$J$234,7)))=TRUE,Select1PrincipalNo,IF($F250=Menus!$J$2,SelectaPrincipal,IF(VLOOKUP($R250,$D$215:$J$234,7)=Menus!$I$3,IF(OR($F250=Menus!$J$3,$F250=Menus!$J$4),OK,NOT_OK),IF(VLOOKUP($R250,$D$215:$J$234,7)=Menus!$I$4,IF(OR($F250=Menus!$J$5,$F250=Menus!$J$6,$F250=Menus!$J$7,$F250=Menus!$J$8),OK,NOT_OK),IF(OR(VLOOKUP($R250,$D$215:$J$234,7)=Menus!$I$5,VLOOKUP($R250,$D$215:$J$234,7)=Menus!$I$6),IF(OR($F250=Menus!$J$9,$F250=Menus!$J$10,$F250=Menus!$J$11),OK,NOT_OK),IF(VLOOKUP($R250,$D$215:$J$234,7)=Menus!$I$7,IF(OR($F250=Menus!$J$10,$F250=Menus!$J$11,$F250=Menus!$J$12),OK,NOT_OK),IF(VLOOKUP($R250,$D$215:$J$234,7)=Menus!$I$8,IF(OR($F250=Menus!$J$13,$F250=Menus!$J$14),OK,NOT_OK),IF(VLOOKUP($R250,$D$215:$J$234,7)=Menus!$I$9,IF($F250=Menus!$J$13,OK,NOT_OK),IF(VLOOKUP($R250,$D$215:$J$234,7)=Menus!$I$10,NOT_OK,"")))))))))&amp;IF($D250="","",IF(AND($J250&lt;&gt;Menus!$I$2,$J250&lt;&gt;Menus!$I$10),Last,IF(AND($F250&lt;&gt;Menus!$I$2,$J250=Menus!$I$10),Final,"")))))</f>
        <v>Please select a First Level Principal Entity #, as applicable.</v>
      </c>
      <c r="R250" s="117" t="str">
        <f t="shared" si="11"/>
        <v/>
      </c>
      <c r="T250" s="117">
        <f t="shared" si="10"/>
        <v>0</v>
      </c>
    </row>
    <row r="251" spans="1:20" ht="20.100000000000001" customHeight="1" x14ac:dyDescent="0.25">
      <c r="B251" s="41" t="s">
        <v>12</v>
      </c>
      <c r="D251" s="22" t="str">
        <f>IF($B251=Menus!$P$2,"",IF(LEFT($B251,3)="N/A","N/A",TEXT(IF(RIGHT(LEFT($B251,2),1)=".",LEFT($B251,1),LEFT($B251,2)),"#")&amp;"."&amp;CHOOSE(IF($B251=Menus!$P$2,0,COUNTIF($B$242:$B251,$B251)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1" s="22"/>
      <c r="F251" s="30" t="s">
        <v>2</v>
      </c>
      <c r="G251" s="74"/>
      <c r="H251" s="9"/>
      <c r="I251" s="73"/>
      <c r="J251" s="9" t="s">
        <v>2</v>
      </c>
      <c r="L251" s="97" t="str">
        <f>IF($F$4=Menus!$Q$5,"Rows for 3rd Co-Developer Data.",IF($F$4=Menus!$Q$2,"Enter # of Developers in F4.", "Rows N/A - only "&amp;IF($F$4=Menus!$Q$3,"1 Developer","2 Developers")&amp;" listed."))</f>
        <v>Enter # of Developers in F4.</v>
      </c>
      <c r="N251" s="101" t="str">
        <f>IF(OR($F251=Menus!$J$2,$F251=Menus!$J$3,$F251=Menus!$J$4,$F251=Menus!$J$5,$F251=Menus!$J$6,$F251=Menus!$J$7,$F251=Menus!$J$8,$F251=Menus!$J$9,$F251=Menus!$J$10,$F251=Menus!$J$11,$F251=Menus!$J$12,$F251=Menus!$J$13,$F251=Menus!$J$14)=FALSE,Pof1st_NotOK,IF(OR(AND($J251&lt;&gt;Menus!$I$2,$J251&lt;&gt;Menus!$I$3,$J251&lt;&gt;Menus!$I$4,$J251&lt;&gt;Menus!$I$5,$J251&lt;&gt;Menus!$I$6,$J251&lt;&gt;Menus!$I$7,$J251&lt;&gt;Menus!$I$8,$J251&lt;&gt;Menus!$I$9,$J251&lt;&gt;Menus!$I$10),AND(OR($F251=Menus!$H$10,$F251=Menus!$H$11,$F251=Menus!$H$12),AND($J251&lt;&gt;Menus!$I$2,$J251&lt;&gt;Menus!$I$10))),Oof2nd_NotOK,IF(OR($B251=Menus!$N$2,ISERROR(VLOOKUP($R251,$D$215:$J$234,7)))=TRUE,Select1PrincipalNo,IF($F251=Menus!$J$2,SelectaPrincipal,IF(VLOOKUP($R251,$D$215:$J$234,7)=Menus!$I$3,IF(OR($F251=Menus!$J$3,$F251=Menus!$J$4),OK,NOT_OK),IF(VLOOKUP($R251,$D$215:$J$234,7)=Menus!$I$4,IF(OR($F251=Menus!$J$5,$F251=Menus!$J$6,$F251=Menus!$J$7,$F251=Menus!$J$8),OK,NOT_OK),IF(OR(VLOOKUP($R251,$D$215:$J$234,7)=Menus!$I$5,VLOOKUP($R251,$D$215:$J$234,7)=Menus!$I$6),IF(OR($F251=Menus!$J$9,$F251=Menus!$J$10,$F251=Menus!$J$11),OK,NOT_OK),IF(VLOOKUP($R251,$D$215:$J$234,7)=Menus!$I$7,IF(OR($F251=Menus!$J$10,$F251=Menus!$J$11,$F251=Menus!$J$12),OK,NOT_OK),IF(VLOOKUP($R251,$D$215:$J$234,7)=Menus!$I$8,IF(OR($F251=Menus!$J$13,$F251=Menus!$J$14),OK,NOT_OK),IF(VLOOKUP($R251,$D$215:$J$234,7)=Menus!$I$9,IF($F251=Menus!$J$13,OK,NOT_OK),IF(VLOOKUP($R251,$D$215:$J$234,7)=Menus!$I$10,NOT_OK,"")))))))))&amp;IF($D251="","",IF(AND($J251&lt;&gt;Menus!$I$2,$J251&lt;&gt;Menus!$I$10),Last,IF(AND($F251&lt;&gt;Menus!$I$2,$J251=Menus!$I$10),Final,"")))))</f>
        <v>Please select a First Level Principal Entity #, as applicable.</v>
      </c>
      <c r="R251" s="117" t="str">
        <f t="shared" si="11"/>
        <v/>
      </c>
      <c r="T251" s="117">
        <f t="shared" si="10"/>
        <v>0</v>
      </c>
    </row>
    <row r="252" spans="1:20" ht="20.100000000000001" customHeight="1" x14ac:dyDescent="0.25">
      <c r="B252" s="41" t="s">
        <v>12</v>
      </c>
      <c r="D252" s="22" t="str">
        <f>IF($B252=Menus!$P$2,"",IF(LEFT($B252,3)="N/A","N/A",TEXT(IF(RIGHT(LEFT($B252,2),1)=".",LEFT($B252,1),LEFT($B252,2)),"#")&amp;"."&amp;CHOOSE(IF($B252=Menus!$P$2,0,COUNTIF($B$242:$B252,$B252)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2" s="22"/>
      <c r="F252" s="30" t="s">
        <v>2</v>
      </c>
      <c r="G252" s="74"/>
      <c r="H252" s="9"/>
      <c r="I252" s="73"/>
      <c r="J252" s="9" t="s">
        <v>2</v>
      </c>
      <c r="L252" s="97" t="str">
        <f>IF($F$4=Menus!$Q$5,"Rows for 3rd Co-Developer Data.",IF($F$4=Menus!$Q$2,"Enter # of Developers in F4.", "Rows N/A - only "&amp;IF($F$4=Menus!$Q$3,"1 Developer","2 Developers")&amp;" listed."))</f>
        <v>Enter # of Developers in F4.</v>
      </c>
      <c r="N252" s="101" t="str">
        <f>IF(OR($F252=Menus!$J$2,$F252=Menus!$J$3,$F252=Menus!$J$4,$F252=Menus!$J$5,$F252=Menus!$J$6,$F252=Menus!$J$7,$F252=Menus!$J$8,$F252=Menus!$J$9,$F252=Menus!$J$10,$F252=Menus!$J$11,$F252=Menus!$J$12,$F252=Menus!$J$13,$F252=Menus!$J$14)=FALSE,Pof1st_NotOK,IF(OR(AND($J252&lt;&gt;Menus!$I$2,$J252&lt;&gt;Menus!$I$3,$J252&lt;&gt;Menus!$I$4,$J252&lt;&gt;Menus!$I$5,$J252&lt;&gt;Menus!$I$6,$J252&lt;&gt;Menus!$I$7,$J252&lt;&gt;Menus!$I$8,$J252&lt;&gt;Menus!$I$9,$J252&lt;&gt;Menus!$I$10),AND(OR($F252=Menus!$H$10,$F252=Menus!$H$11,$F252=Menus!$H$12),AND($J252&lt;&gt;Menus!$I$2,$J252&lt;&gt;Menus!$I$10))),Oof2nd_NotOK,IF(OR($B252=Menus!$N$2,ISERROR(VLOOKUP($R252,$D$215:$J$234,7)))=TRUE,Select1PrincipalNo,IF($F252=Menus!$J$2,SelectaPrincipal,IF(VLOOKUP($R252,$D$215:$J$234,7)=Menus!$I$3,IF(OR($F252=Menus!$J$3,$F252=Menus!$J$4),OK,NOT_OK),IF(VLOOKUP($R252,$D$215:$J$234,7)=Menus!$I$4,IF(OR($F252=Menus!$J$5,$F252=Menus!$J$6,$F252=Menus!$J$7,$F252=Menus!$J$8),OK,NOT_OK),IF(OR(VLOOKUP($R252,$D$215:$J$234,7)=Menus!$I$5,VLOOKUP($R252,$D$215:$J$234,7)=Menus!$I$6),IF(OR($F252=Menus!$J$9,$F252=Menus!$J$10,$F252=Menus!$J$11),OK,NOT_OK),IF(VLOOKUP($R252,$D$215:$J$234,7)=Menus!$I$7,IF(OR($F252=Menus!$J$10,$F252=Menus!$J$11,$F252=Menus!$J$12),OK,NOT_OK),IF(VLOOKUP($R252,$D$215:$J$234,7)=Menus!$I$8,IF(OR($F252=Menus!$J$13,$F252=Menus!$J$14),OK,NOT_OK),IF(VLOOKUP($R252,$D$215:$J$234,7)=Menus!$I$9,IF($F252=Menus!$J$13,OK,NOT_OK),IF(VLOOKUP($R252,$D$215:$J$234,7)=Menus!$I$10,NOT_OK,"")))))))))&amp;IF($D252="","",IF(AND($J252&lt;&gt;Menus!$I$2,$J252&lt;&gt;Menus!$I$10),Last,IF(AND($F252&lt;&gt;Menus!$I$2,$J252=Menus!$I$10),Final,"")))))</f>
        <v>Please select a First Level Principal Entity #, as applicable.</v>
      </c>
      <c r="R252" s="117" t="str">
        <f t="shared" si="11"/>
        <v/>
      </c>
      <c r="T252" s="117">
        <f t="shared" si="10"/>
        <v>0</v>
      </c>
    </row>
    <row r="253" spans="1:20" ht="20.100000000000001" customHeight="1" x14ac:dyDescent="0.25">
      <c r="B253" s="41" t="s">
        <v>12</v>
      </c>
      <c r="D253" s="22" t="str">
        <f>IF($B253=Menus!$P$2,"",IF(LEFT($B253,3)="N/A","N/A",TEXT(IF(RIGHT(LEFT($B253,2),1)=".",LEFT($B253,1),LEFT($B253,2)),"#")&amp;"."&amp;CHOOSE(IF($B253=Menus!$P$2,0,COUNTIF($B$242:$B253,$B253)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3" s="22"/>
      <c r="F253" s="30" t="s">
        <v>2</v>
      </c>
      <c r="G253" s="74"/>
      <c r="H253" s="9"/>
      <c r="I253" s="73"/>
      <c r="J253" s="9" t="s">
        <v>2</v>
      </c>
      <c r="L253" s="97" t="str">
        <f>IF($F$4=Menus!$Q$5,"Rows for 3rd Co-Developer Data.",IF($F$4=Menus!$Q$2,"Enter # of Developers in F4.", "Rows N/A - only "&amp;IF($F$4=Menus!$Q$3,"1 Developer","2 Developers")&amp;" listed."))</f>
        <v>Enter # of Developers in F4.</v>
      </c>
      <c r="N253" s="101" t="str">
        <f>IF(OR($F253=Menus!$J$2,$F253=Menus!$J$3,$F253=Menus!$J$4,$F253=Menus!$J$5,$F253=Menus!$J$6,$F253=Menus!$J$7,$F253=Menus!$J$8,$F253=Menus!$J$9,$F253=Menus!$J$10,$F253=Menus!$J$11,$F253=Menus!$J$12,$F253=Menus!$J$13,$F253=Menus!$J$14)=FALSE,Pof1st_NotOK,IF(OR(AND($J253&lt;&gt;Menus!$I$2,$J253&lt;&gt;Menus!$I$3,$J253&lt;&gt;Menus!$I$4,$J253&lt;&gt;Menus!$I$5,$J253&lt;&gt;Menus!$I$6,$J253&lt;&gt;Menus!$I$7,$J253&lt;&gt;Menus!$I$8,$J253&lt;&gt;Menus!$I$9,$J253&lt;&gt;Menus!$I$10),AND(OR($F253=Menus!$H$10,$F253=Menus!$H$11,$F253=Menus!$H$12),AND($J253&lt;&gt;Menus!$I$2,$J253&lt;&gt;Menus!$I$10))),Oof2nd_NotOK,IF(OR($B253=Menus!$N$2,ISERROR(VLOOKUP($R253,$D$215:$J$234,7)))=TRUE,Select1PrincipalNo,IF($F253=Menus!$J$2,SelectaPrincipal,IF(VLOOKUP($R253,$D$215:$J$234,7)=Menus!$I$3,IF(OR($F253=Menus!$J$3,$F253=Menus!$J$4),OK,NOT_OK),IF(VLOOKUP($R253,$D$215:$J$234,7)=Menus!$I$4,IF(OR($F253=Menus!$J$5,$F253=Menus!$J$6,$F253=Menus!$J$7,$F253=Menus!$J$8),OK,NOT_OK),IF(OR(VLOOKUP($R253,$D$215:$J$234,7)=Menus!$I$5,VLOOKUP($R253,$D$215:$J$234,7)=Menus!$I$6),IF(OR($F253=Menus!$J$9,$F253=Menus!$J$10,$F253=Menus!$J$11),OK,NOT_OK),IF(VLOOKUP($R253,$D$215:$J$234,7)=Menus!$I$7,IF(OR($F253=Menus!$J$10,$F253=Menus!$J$11,$F253=Menus!$J$12),OK,NOT_OK),IF(VLOOKUP($R253,$D$215:$J$234,7)=Menus!$I$8,IF(OR($F253=Menus!$J$13,$F253=Menus!$J$14),OK,NOT_OK),IF(VLOOKUP($R253,$D$215:$J$234,7)=Menus!$I$9,IF($F253=Menus!$J$13,OK,NOT_OK),IF(VLOOKUP($R253,$D$215:$J$234,7)=Menus!$I$10,NOT_OK,"")))))))))&amp;IF($D253="","",IF(AND($J253&lt;&gt;Menus!$I$2,$J253&lt;&gt;Menus!$I$10),Last,IF(AND($F253&lt;&gt;Menus!$I$2,$J253=Menus!$I$10),Final,"")))))</f>
        <v>Please select a First Level Principal Entity #, as applicable.</v>
      </c>
      <c r="R253" s="117" t="str">
        <f t="shared" si="11"/>
        <v/>
      </c>
      <c r="T253" s="117">
        <f t="shared" si="10"/>
        <v>0</v>
      </c>
    </row>
    <row r="254" spans="1:20" ht="20.100000000000001" customHeight="1" x14ac:dyDescent="0.25">
      <c r="B254" s="41" t="s">
        <v>12</v>
      </c>
      <c r="D254" s="22" t="str">
        <f>IF($B254=Menus!$P$2,"",IF(LEFT($B254,3)="N/A","N/A",TEXT(IF(RIGHT(LEFT($B254,2),1)=".",LEFT($B254,1),LEFT($B254,2)),"#")&amp;"."&amp;CHOOSE(IF($B254=Menus!$P$2,0,COUNTIF($B$242:$B254,$B254)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4" s="22"/>
      <c r="F254" s="30" t="s">
        <v>2</v>
      </c>
      <c r="G254" s="74"/>
      <c r="H254" s="9"/>
      <c r="I254" s="73"/>
      <c r="J254" s="9" t="s">
        <v>2</v>
      </c>
      <c r="L254" s="97" t="str">
        <f>IF($F$4=Menus!$Q$5,"Rows for 3rd Co-Developer Data.",IF($F$4=Menus!$Q$2,"Enter # of Developers in F4.", "Rows N/A - only "&amp;IF($F$4=Menus!$Q$3,"1 Developer","2 Developers")&amp;" listed."))</f>
        <v>Enter # of Developers in F4.</v>
      </c>
      <c r="N254" s="101" t="str">
        <f>IF(OR($F254=Menus!$J$2,$F254=Menus!$J$3,$F254=Menus!$J$4,$F254=Menus!$J$5,$F254=Menus!$J$6,$F254=Menus!$J$7,$F254=Menus!$J$8,$F254=Menus!$J$9,$F254=Menus!$J$10,$F254=Menus!$J$11,$F254=Menus!$J$12,$F254=Menus!$J$13,$F254=Menus!$J$14)=FALSE,Pof1st_NotOK,IF(OR(AND($J254&lt;&gt;Menus!$I$2,$J254&lt;&gt;Menus!$I$3,$J254&lt;&gt;Menus!$I$4,$J254&lt;&gt;Menus!$I$5,$J254&lt;&gt;Menus!$I$6,$J254&lt;&gt;Menus!$I$7,$J254&lt;&gt;Menus!$I$8,$J254&lt;&gt;Menus!$I$9,$J254&lt;&gt;Menus!$I$10),AND(OR($F254=Menus!$H$10,$F254=Menus!$H$11,$F254=Menus!$H$12),AND($J254&lt;&gt;Menus!$I$2,$J254&lt;&gt;Menus!$I$10))),Oof2nd_NotOK,IF(OR($B254=Menus!$N$2,ISERROR(VLOOKUP($R254,$D$215:$J$234,7)))=TRUE,Select1PrincipalNo,IF($F254=Menus!$J$2,SelectaPrincipal,IF(VLOOKUP($R254,$D$215:$J$234,7)=Menus!$I$3,IF(OR($F254=Menus!$J$3,$F254=Menus!$J$4),OK,NOT_OK),IF(VLOOKUP($R254,$D$215:$J$234,7)=Menus!$I$4,IF(OR($F254=Menus!$J$5,$F254=Menus!$J$6,$F254=Menus!$J$7,$F254=Menus!$J$8),OK,NOT_OK),IF(OR(VLOOKUP($R254,$D$215:$J$234,7)=Menus!$I$5,VLOOKUP($R254,$D$215:$J$234,7)=Menus!$I$6),IF(OR($F254=Menus!$J$9,$F254=Menus!$J$10,$F254=Menus!$J$11),OK,NOT_OK),IF(VLOOKUP($R254,$D$215:$J$234,7)=Menus!$I$7,IF(OR($F254=Menus!$J$10,$F254=Menus!$J$11,$F254=Menus!$J$12),OK,NOT_OK),IF(VLOOKUP($R254,$D$215:$J$234,7)=Menus!$I$8,IF(OR($F254=Menus!$J$13,$F254=Menus!$J$14),OK,NOT_OK),IF(VLOOKUP($R254,$D$215:$J$234,7)=Menus!$I$9,IF($F254=Menus!$J$13,OK,NOT_OK),IF(VLOOKUP($R254,$D$215:$J$234,7)=Menus!$I$10,NOT_OK,"")))))))))&amp;IF($D254="","",IF(AND($J254&lt;&gt;Menus!$I$2,$J254&lt;&gt;Menus!$I$10),Last,IF(AND($F254&lt;&gt;Menus!$I$2,$J254=Menus!$I$10),Final,"")))))</f>
        <v>Please select a First Level Principal Entity #, as applicable.</v>
      </c>
      <c r="R254" s="117" t="str">
        <f t="shared" si="11"/>
        <v/>
      </c>
      <c r="T254" s="117">
        <f t="shared" si="10"/>
        <v>0</v>
      </c>
    </row>
    <row r="255" spans="1:20" ht="20.100000000000001" customHeight="1" x14ac:dyDescent="0.25">
      <c r="B255" s="41" t="s">
        <v>12</v>
      </c>
      <c r="D255" s="22" t="str">
        <f>IF($B255=Menus!$P$2,"",IF(LEFT($B255,3)="N/A","N/A",TEXT(IF(RIGHT(LEFT($B255,2),1)=".",LEFT($B255,1),LEFT($B255,2)),"#")&amp;"."&amp;CHOOSE(IF($B255=Menus!$P$2,0,COUNTIF($B$242:$B255,$B255)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5" s="22"/>
      <c r="F255" s="30" t="s">
        <v>2</v>
      </c>
      <c r="G255" s="74"/>
      <c r="H255" s="9"/>
      <c r="I255" s="73"/>
      <c r="J255" s="9" t="s">
        <v>2</v>
      </c>
      <c r="L255" s="97" t="str">
        <f>IF($F$4=Menus!$Q$5,"Rows for 3rd Co-Developer Data.",IF($F$4=Menus!$Q$2,"Enter # of Developers in F4.", "Rows N/A - only "&amp;IF($F$4=Menus!$Q$3,"1 Developer","2 Developers")&amp;" listed."))</f>
        <v>Enter # of Developers in F4.</v>
      </c>
      <c r="N255" s="101" t="str">
        <f>IF(OR($F255=Menus!$J$2,$F255=Menus!$J$3,$F255=Menus!$J$4,$F255=Menus!$J$5,$F255=Menus!$J$6,$F255=Menus!$J$7,$F255=Menus!$J$8,$F255=Menus!$J$9,$F255=Menus!$J$10,$F255=Menus!$J$11,$F255=Menus!$J$12,$F255=Menus!$J$13,$F255=Menus!$J$14)=FALSE,Pof1st_NotOK,IF(OR(AND($J255&lt;&gt;Menus!$I$2,$J255&lt;&gt;Menus!$I$3,$J255&lt;&gt;Menus!$I$4,$J255&lt;&gt;Menus!$I$5,$J255&lt;&gt;Menus!$I$6,$J255&lt;&gt;Menus!$I$7,$J255&lt;&gt;Menus!$I$8,$J255&lt;&gt;Menus!$I$9,$J255&lt;&gt;Menus!$I$10),AND(OR($F255=Menus!$H$10,$F255=Menus!$H$11,$F255=Menus!$H$12),AND($J255&lt;&gt;Menus!$I$2,$J255&lt;&gt;Menus!$I$10))),Oof2nd_NotOK,IF(OR($B255=Menus!$N$2,ISERROR(VLOOKUP($R255,$D$215:$J$234,7)))=TRUE,Select1PrincipalNo,IF($F255=Menus!$J$2,SelectaPrincipal,IF(VLOOKUP($R255,$D$215:$J$234,7)=Menus!$I$3,IF(OR($F255=Menus!$J$3,$F255=Menus!$J$4),OK,NOT_OK),IF(VLOOKUP($R255,$D$215:$J$234,7)=Menus!$I$4,IF(OR($F255=Menus!$J$5,$F255=Menus!$J$6,$F255=Menus!$J$7,$F255=Menus!$J$8),OK,NOT_OK),IF(OR(VLOOKUP($R255,$D$215:$J$234,7)=Menus!$I$5,VLOOKUP($R255,$D$215:$J$234,7)=Menus!$I$6),IF(OR($F255=Menus!$J$9,$F255=Menus!$J$10,$F255=Menus!$J$11),OK,NOT_OK),IF(VLOOKUP($R255,$D$215:$J$234,7)=Menus!$I$7,IF(OR($F255=Menus!$J$10,$F255=Menus!$J$11,$F255=Menus!$J$12),OK,NOT_OK),IF(VLOOKUP($R255,$D$215:$J$234,7)=Menus!$I$8,IF(OR($F255=Menus!$J$13,$F255=Menus!$J$14),OK,NOT_OK),IF(VLOOKUP($R255,$D$215:$J$234,7)=Menus!$I$9,IF($F255=Menus!$J$13,OK,NOT_OK),IF(VLOOKUP($R255,$D$215:$J$234,7)=Menus!$I$10,NOT_OK,"")))))))))&amp;IF($D255="","",IF(AND($J255&lt;&gt;Menus!$I$2,$J255&lt;&gt;Menus!$I$10),Last,IF(AND($F255&lt;&gt;Menus!$I$2,$J255=Menus!$I$10),Final,"")))))</f>
        <v>Please select a First Level Principal Entity #, as applicable.</v>
      </c>
      <c r="R255" s="117" t="str">
        <f t="shared" si="11"/>
        <v/>
      </c>
      <c r="T255" s="117">
        <f t="shared" si="10"/>
        <v>0</v>
      </c>
    </row>
    <row r="256" spans="1:20" ht="20.100000000000001" customHeight="1" x14ac:dyDescent="0.25">
      <c r="B256" s="41" t="s">
        <v>12</v>
      </c>
      <c r="D256" s="22" t="str">
        <f>IF($B256=Menus!$P$2,"",IF(LEFT($B256,3)="N/A","N/A",TEXT(IF(RIGHT(LEFT($B256,2),1)=".",LEFT($B256,1),LEFT($B256,2)),"#")&amp;"."&amp;CHOOSE(IF($B256=Menus!$P$2,0,COUNTIF($B$242:$B256,$B256)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6" s="22"/>
      <c r="F256" s="30" t="s">
        <v>2</v>
      </c>
      <c r="G256" s="74"/>
      <c r="H256" s="9"/>
      <c r="I256" s="73"/>
      <c r="J256" s="9" t="s">
        <v>2</v>
      </c>
      <c r="L256" s="97" t="str">
        <f>IF($F$4=Menus!$Q$5,"Rows for 3rd Co-Developer Data.",IF($F$4=Menus!$Q$2,"Enter # of Developers in F4.", "Rows N/A - only "&amp;IF($F$4=Menus!$Q$3,"1 Developer","2 Developers")&amp;" listed."))</f>
        <v>Enter # of Developers in F4.</v>
      </c>
      <c r="N256" s="101" t="str">
        <f>IF(OR($F256=Menus!$J$2,$F256=Menus!$J$3,$F256=Menus!$J$4,$F256=Menus!$J$5,$F256=Menus!$J$6,$F256=Menus!$J$7,$F256=Menus!$J$8,$F256=Menus!$J$9,$F256=Menus!$J$10,$F256=Menus!$J$11,$F256=Menus!$J$12,$F256=Menus!$J$13,$F256=Menus!$J$14)=FALSE,Pof1st_NotOK,IF(OR(AND($J256&lt;&gt;Menus!$I$2,$J256&lt;&gt;Menus!$I$3,$J256&lt;&gt;Menus!$I$4,$J256&lt;&gt;Menus!$I$5,$J256&lt;&gt;Menus!$I$6,$J256&lt;&gt;Menus!$I$7,$J256&lt;&gt;Menus!$I$8,$J256&lt;&gt;Menus!$I$9,$J256&lt;&gt;Menus!$I$10),AND(OR($F256=Menus!$H$10,$F256=Menus!$H$11,$F256=Menus!$H$12),AND($J256&lt;&gt;Menus!$I$2,$J256&lt;&gt;Menus!$I$10))),Oof2nd_NotOK,IF(OR($B256=Menus!$N$2,ISERROR(VLOOKUP($R256,$D$215:$J$234,7)))=TRUE,Select1PrincipalNo,IF($F256=Menus!$J$2,SelectaPrincipal,IF(VLOOKUP($R256,$D$215:$J$234,7)=Menus!$I$3,IF(OR($F256=Menus!$J$3,$F256=Menus!$J$4),OK,NOT_OK),IF(VLOOKUP($R256,$D$215:$J$234,7)=Menus!$I$4,IF(OR($F256=Menus!$J$5,$F256=Menus!$J$6,$F256=Menus!$J$7,$F256=Menus!$J$8),OK,NOT_OK),IF(OR(VLOOKUP($R256,$D$215:$J$234,7)=Menus!$I$5,VLOOKUP($R256,$D$215:$J$234,7)=Menus!$I$6),IF(OR($F256=Menus!$J$9,$F256=Menus!$J$10,$F256=Menus!$J$11),OK,NOT_OK),IF(VLOOKUP($R256,$D$215:$J$234,7)=Menus!$I$7,IF(OR($F256=Menus!$J$10,$F256=Menus!$J$11,$F256=Menus!$J$12),OK,NOT_OK),IF(VLOOKUP($R256,$D$215:$J$234,7)=Menus!$I$8,IF(OR($F256=Menus!$J$13,$F256=Menus!$J$14),OK,NOT_OK),IF(VLOOKUP($R256,$D$215:$J$234,7)=Menus!$I$9,IF($F256=Menus!$J$13,OK,NOT_OK),IF(VLOOKUP($R256,$D$215:$J$234,7)=Menus!$I$10,NOT_OK,"")))))))))&amp;IF($D256="","",IF(AND($J256&lt;&gt;Menus!$I$2,$J256&lt;&gt;Menus!$I$10),Last,IF(AND($F256&lt;&gt;Menus!$I$2,$J256=Menus!$I$10),Final,"")))))</f>
        <v>Please select a First Level Principal Entity #, as applicable.</v>
      </c>
      <c r="R256" s="117" t="str">
        <f t="shared" si="11"/>
        <v/>
      </c>
      <c r="T256" s="117">
        <f t="shared" si="10"/>
        <v>0</v>
      </c>
    </row>
    <row r="257" spans="2:20" ht="20.100000000000001" customHeight="1" x14ac:dyDescent="0.25">
      <c r="B257" s="41" t="s">
        <v>12</v>
      </c>
      <c r="D257" s="22" t="str">
        <f>IF($B257=Menus!$P$2,"",IF(LEFT($B257,3)="N/A","N/A",TEXT(IF(RIGHT(LEFT($B257,2),1)=".",LEFT($B257,1),LEFT($B257,2)),"#")&amp;"."&amp;CHOOSE(IF($B257=Menus!$P$2,0,COUNTIF($B$242:$B257,$B257)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7" s="22"/>
      <c r="F257" s="30" t="s">
        <v>2</v>
      </c>
      <c r="G257" s="74"/>
      <c r="H257" s="9"/>
      <c r="I257" s="73"/>
      <c r="J257" s="9" t="s">
        <v>2</v>
      </c>
      <c r="L257" s="97" t="str">
        <f>IF($F$4=Menus!$Q$5,"Rows for 3rd Co-Developer Data.",IF($F$4=Menus!$Q$2,"Enter # of Developers in F4.", "Rows N/A - only "&amp;IF($F$4=Menus!$Q$3,"1 Developer","2 Developers")&amp;" listed."))</f>
        <v>Enter # of Developers in F4.</v>
      </c>
      <c r="N257" s="101" t="str">
        <f>IF(OR($F257=Menus!$J$2,$F257=Menus!$J$3,$F257=Menus!$J$4,$F257=Menus!$J$5,$F257=Menus!$J$6,$F257=Menus!$J$7,$F257=Menus!$J$8,$F257=Menus!$J$9,$F257=Menus!$J$10,$F257=Menus!$J$11,$F257=Menus!$J$12,$F257=Menus!$J$13,$F257=Menus!$J$14)=FALSE,Pof1st_NotOK,IF(OR(AND($J257&lt;&gt;Menus!$I$2,$J257&lt;&gt;Menus!$I$3,$J257&lt;&gt;Menus!$I$4,$J257&lt;&gt;Menus!$I$5,$J257&lt;&gt;Menus!$I$6,$J257&lt;&gt;Menus!$I$7,$J257&lt;&gt;Menus!$I$8,$J257&lt;&gt;Menus!$I$9,$J257&lt;&gt;Menus!$I$10),AND(OR($F257=Menus!$H$10,$F257=Menus!$H$11,$F257=Menus!$H$12),AND($J257&lt;&gt;Menus!$I$2,$J257&lt;&gt;Menus!$I$10))),Oof2nd_NotOK,IF(OR($B257=Menus!$N$2,ISERROR(VLOOKUP($R257,$D$215:$J$234,7)))=TRUE,Select1PrincipalNo,IF($F257=Menus!$J$2,SelectaPrincipal,IF(VLOOKUP($R257,$D$215:$J$234,7)=Menus!$I$3,IF(OR($F257=Menus!$J$3,$F257=Menus!$J$4),OK,NOT_OK),IF(VLOOKUP($R257,$D$215:$J$234,7)=Menus!$I$4,IF(OR($F257=Menus!$J$5,$F257=Menus!$J$6,$F257=Menus!$J$7,$F257=Menus!$J$8),OK,NOT_OK),IF(OR(VLOOKUP($R257,$D$215:$J$234,7)=Menus!$I$5,VLOOKUP($R257,$D$215:$J$234,7)=Menus!$I$6),IF(OR($F257=Menus!$J$9,$F257=Menus!$J$10,$F257=Menus!$J$11),OK,NOT_OK),IF(VLOOKUP($R257,$D$215:$J$234,7)=Menus!$I$7,IF(OR($F257=Menus!$J$10,$F257=Menus!$J$11,$F257=Menus!$J$12),OK,NOT_OK),IF(VLOOKUP($R257,$D$215:$J$234,7)=Menus!$I$8,IF(OR($F257=Menus!$J$13,$F257=Menus!$J$14),OK,NOT_OK),IF(VLOOKUP($R257,$D$215:$J$234,7)=Menus!$I$9,IF($F257=Menus!$J$13,OK,NOT_OK),IF(VLOOKUP($R257,$D$215:$J$234,7)=Menus!$I$10,NOT_OK,"")))))))))&amp;IF($D257="","",IF(AND($J257&lt;&gt;Menus!$I$2,$J257&lt;&gt;Menus!$I$10),Last,IF(AND($F257&lt;&gt;Menus!$I$2,$J257=Menus!$I$10),Final,"")))))</f>
        <v>Please select a First Level Principal Entity #, as applicable.</v>
      </c>
      <c r="R257" s="117" t="str">
        <f t="shared" si="11"/>
        <v/>
      </c>
      <c r="T257" s="117">
        <f t="shared" si="10"/>
        <v>0</v>
      </c>
    </row>
    <row r="258" spans="2:20" ht="20.100000000000001" customHeight="1" x14ac:dyDescent="0.25">
      <c r="B258" s="41" t="s">
        <v>12</v>
      </c>
      <c r="D258" s="22" t="str">
        <f>IF($B258=Menus!$P$2,"",IF(LEFT($B258,3)="N/A","N/A",TEXT(IF(RIGHT(LEFT($B258,2),1)=".",LEFT($B258,1),LEFT($B258,2)),"#")&amp;"."&amp;CHOOSE(IF($B258=Menus!$P$2,0,COUNTIF($B$242:$B258,$B258)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8" s="22"/>
      <c r="F258" s="30" t="s">
        <v>2</v>
      </c>
      <c r="G258" s="74"/>
      <c r="H258" s="9"/>
      <c r="I258" s="73"/>
      <c r="J258" s="9" t="s">
        <v>2</v>
      </c>
      <c r="L258" s="97" t="str">
        <f>IF($F$4=Menus!$Q$5,"Rows for 3rd Co-Developer Data.",IF($F$4=Menus!$Q$2,"Enter # of Developers in F4.", "Rows N/A - only "&amp;IF($F$4=Menus!$Q$3,"1 Developer","2 Developers")&amp;" listed."))</f>
        <v>Enter # of Developers in F4.</v>
      </c>
      <c r="N258" s="101" t="str">
        <f>IF(OR($F258=Menus!$J$2,$F258=Menus!$J$3,$F258=Menus!$J$4,$F258=Menus!$J$5,$F258=Menus!$J$6,$F258=Menus!$J$7,$F258=Menus!$J$8,$F258=Menus!$J$9,$F258=Menus!$J$10,$F258=Menus!$J$11,$F258=Menus!$J$12,$F258=Menus!$J$13,$F258=Menus!$J$14)=FALSE,Pof1st_NotOK,IF(OR(AND($J258&lt;&gt;Menus!$I$2,$J258&lt;&gt;Menus!$I$3,$J258&lt;&gt;Menus!$I$4,$J258&lt;&gt;Menus!$I$5,$J258&lt;&gt;Menus!$I$6,$J258&lt;&gt;Menus!$I$7,$J258&lt;&gt;Menus!$I$8,$J258&lt;&gt;Menus!$I$9,$J258&lt;&gt;Menus!$I$10),AND(OR($F258=Menus!$H$10,$F258=Menus!$H$11,$F258=Menus!$H$12),AND($J258&lt;&gt;Menus!$I$2,$J258&lt;&gt;Menus!$I$10))),Oof2nd_NotOK,IF(OR($B258=Menus!$N$2,ISERROR(VLOOKUP($R258,$D$215:$J$234,7)))=TRUE,Select1PrincipalNo,IF($F258=Menus!$J$2,SelectaPrincipal,IF(VLOOKUP($R258,$D$215:$J$234,7)=Menus!$I$3,IF(OR($F258=Menus!$J$3,$F258=Menus!$J$4),OK,NOT_OK),IF(VLOOKUP($R258,$D$215:$J$234,7)=Menus!$I$4,IF(OR($F258=Menus!$J$5,$F258=Menus!$J$6,$F258=Menus!$J$7,$F258=Menus!$J$8),OK,NOT_OK),IF(OR(VLOOKUP($R258,$D$215:$J$234,7)=Menus!$I$5,VLOOKUP($R258,$D$215:$J$234,7)=Menus!$I$6),IF(OR($F258=Menus!$J$9,$F258=Menus!$J$10,$F258=Menus!$J$11),OK,NOT_OK),IF(VLOOKUP($R258,$D$215:$J$234,7)=Menus!$I$7,IF(OR($F258=Menus!$J$10,$F258=Menus!$J$11,$F258=Menus!$J$12),OK,NOT_OK),IF(VLOOKUP($R258,$D$215:$J$234,7)=Menus!$I$8,IF(OR($F258=Menus!$J$13,$F258=Menus!$J$14),OK,NOT_OK),IF(VLOOKUP($R258,$D$215:$J$234,7)=Menus!$I$9,IF($F258=Menus!$J$13,OK,NOT_OK),IF(VLOOKUP($R258,$D$215:$J$234,7)=Menus!$I$10,NOT_OK,"")))))))))&amp;IF($D258="","",IF(AND($J258&lt;&gt;Menus!$I$2,$J258&lt;&gt;Menus!$I$10),Last,IF(AND($F258&lt;&gt;Menus!$I$2,$J258=Menus!$I$10),Final,"")))))</f>
        <v>Please select a First Level Principal Entity #, as applicable.</v>
      </c>
      <c r="R258" s="117" t="str">
        <f t="shared" si="11"/>
        <v/>
      </c>
      <c r="T258" s="117">
        <f t="shared" si="10"/>
        <v>0</v>
      </c>
    </row>
    <row r="259" spans="2:20" ht="20.100000000000001" customHeight="1" x14ac:dyDescent="0.25">
      <c r="B259" s="41" t="s">
        <v>12</v>
      </c>
      <c r="D259" s="22" t="str">
        <f>IF($B259=Menus!$P$2,"",IF(LEFT($B259,3)="N/A","N/A",TEXT(IF(RIGHT(LEFT($B259,2),1)=".",LEFT($B259,1),LEFT($B259,2)),"#")&amp;"."&amp;CHOOSE(IF($B259=Menus!$P$2,0,COUNTIF($B$242:$B259,$B259)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59" s="22"/>
      <c r="F259" s="30" t="s">
        <v>2</v>
      </c>
      <c r="G259" s="74"/>
      <c r="H259" s="9"/>
      <c r="I259" s="73"/>
      <c r="J259" s="9" t="s">
        <v>2</v>
      </c>
      <c r="L259" s="97" t="str">
        <f>IF($F$4=Menus!$Q$5,"Rows for 3rd Co-Developer Data.",IF($F$4=Menus!$Q$2,"Enter # of Developers in F4.", "Rows N/A - only "&amp;IF($F$4=Menus!$Q$3,"1 Developer","2 Developers")&amp;" listed."))</f>
        <v>Enter # of Developers in F4.</v>
      </c>
      <c r="N259" s="101" t="str">
        <f>IF(OR($F259=Menus!$J$2,$F259=Menus!$J$3,$F259=Menus!$J$4,$F259=Menus!$J$5,$F259=Menus!$J$6,$F259=Menus!$J$7,$F259=Menus!$J$8,$F259=Menus!$J$9,$F259=Menus!$J$10,$F259=Menus!$J$11,$F259=Menus!$J$12,$F259=Menus!$J$13,$F259=Menus!$J$14)=FALSE,Pof1st_NotOK,IF(OR(AND($J259&lt;&gt;Menus!$I$2,$J259&lt;&gt;Menus!$I$3,$J259&lt;&gt;Menus!$I$4,$J259&lt;&gt;Menus!$I$5,$J259&lt;&gt;Menus!$I$6,$J259&lt;&gt;Menus!$I$7,$J259&lt;&gt;Menus!$I$8,$J259&lt;&gt;Menus!$I$9,$J259&lt;&gt;Menus!$I$10),AND(OR($F259=Menus!$H$10,$F259=Menus!$H$11,$F259=Menus!$H$12),AND($J259&lt;&gt;Menus!$I$2,$J259&lt;&gt;Menus!$I$10))),Oof2nd_NotOK,IF(OR($B259=Menus!$N$2,ISERROR(VLOOKUP($R259,$D$215:$J$234,7)))=TRUE,Select1PrincipalNo,IF($F259=Menus!$J$2,SelectaPrincipal,IF(VLOOKUP($R259,$D$215:$J$234,7)=Menus!$I$3,IF(OR($F259=Menus!$J$3,$F259=Menus!$J$4),OK,NOT_OK),IF(VLOOKUP($R259,$D$215:$J$234,7)=Menus!$I$4,IF(OR($F259=Menus!$J$5,$F259=Menus!$J$6,$F259=Menus!$J$7,$F259=Menus!$J$8),OK,NOT_OK),IF(OR(VLOOKUP($R259,$D$215:$J$234,7)=Menus!$I$5,VLOOKUP($R259,$D$215:$J$234,7)=Menus!$I$6),IF(OR($F259=Menus!$J$9,$F259=Menus!$J$10,$F259=Menus!$J$11),OK,NOT_OK),IF(VLOOKUP($R259,$D$215:$J$234,7)=Menus!$I$7,IF(OR($F259=Menus!$J$10,$F259=Menus!$J$11,$F259=Menus!$J$12),OK,NOT_OK),IF(VLOOKUP($R259,$D$215:$J$234,7)=Menus!$I$8,IF(OR($F259=Menus!$J$13,$F259=Menus!$J$14),OK,NOT_OK),IF(VLOOKUP($R259,$D$215:$J$234,7)=Menus!$I$9,IF($F259=Menus!$J$13,OK,NOT_OK),IF(VLOOKUP($R259,$D$215:$J$234,7)=Menus!$I$10,NOT_OK,"")))))))))&amp;IF($D259="","",IF(AND($J259&lt;&gt;Menus!$I$2,$J259&lt;&gt;Menus!$I$10),Last,IF(AND($F259&lt;&gt;Menus!$I$2,$J259=Menus!$I$10),Final,"")))))</f>
        <v>Please select a First Level Principal Entity #, as applicable.</v>
      </c>
      <c r="R259" s="117" t="str">
        <f t="shared" si="11"/>
        <v/>
      </c>
      <c r="T259" s="117">
        <f t="shared" si="10"/>
        <v>0</v>
      </c>
    </row>
    <row r="260" spans="2:20" ht="20.100000000000001" customHeight="1" x14ac:dyDescent="0.25">
      <c r="B260" s="41" t="s">
        <v>12</v>
      </c>
      <c r="D260" s="22" t="str">
        <f>IF($B260=Menus!$P$2,"",IF(LEFT($B260,3)="N/A","N/A",TEXT(IF(RIGHT(LEFT($B260,2),1)=".",LEFT($B260,1),LEFT($B260,2)),"#")&amp;"."&amp;CHOOSE(IF($B260=Menus!$P$2,0,COUNTIF($B$242:$B260,$B260)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0" s="22"/>
      <c r="F260" s="30" t="s">
        <v>2</v>
      </c>
      <c r="G260" s="74"/>
      <c r="H260" s="9"/>
      <c r="I260" s="73"/>
      <c r="J260" s="9" t="s">
        <v>2</v>
      </c>
      <c r="L260" s="97" t="str">
        <f>IF($F$4=Menus!$Q$5,"Rows for 3rd Co-Developer Data.",IF($F$4=Menus!$Q$2,"Enter # of Developers in F4.", "Rows N/A - only "&amp;IF($F$4=Menus!$Q$3,"1 Developer","2 Developers")&amp;" listed."))</f>
        <v>Enter # of Developers in F4.</v>
      </c>
      <c r="N260" s="101" t="str">
        <f>IF(OR($F260=Menus!$J$2,$F260=Menus!$J$3,$F260=Menus!$J$4,$F260=Menus!$J$5,$F260=Menus!$J$6,$F260=Menus!$J$7,$F260=Menus!$J$8,$F260=Menus!$J$9,$F260=Menus!$J$10,$F260=Menus!$J$11,$F260=Menus!$J$12,$F260=Menus!$J$13,$F260=Menus!$J$14)=FALSE,Pof1st_NotOK,IF(OR(AND($J260&lt;&gt;Menus!$I$2,$J260&lt;&gt;Menus!$I$3,$J260&lt;&gt;Menus!$I$4,$J260&lt;&gt;Menus!$I$5,$J260&lt;&gt;Menus!$I$6,$J260&lt;&gt;Menus!$I$7,$J260&lt;&gt;Menus!$I$8,$J260&lt;&gt;Menus!$I$9,$J260&lt;&gt;Menus!$I$10),AND(OR($F260=Menus!$H$10,$F260=Menus!$H$11,$F260=Menus!$H$12),AND($J260&lt;&gt;Menus!$I$2,$J260&lt;&gt;Menus!$I$10))),Oof2nd_NotOK,IF(OR($B260=Menus!$N$2,ISERROR(VLOOKUP($R260,$D$215:$J$234,7)))=TRUE,Select1PrincipalNo,IF($F260=Menus!$J$2,SelectaPrincipal,IF(VLOOKUP($R260,$D$215:$J$234,7)=Menus!$I$3,IF(OR($F260=Menus!$J$3,$F260=Menus!$J$4),OK,NOT_OK),IF(VLOOKUP($R260,$D$215:$J$234,7)=Menus!$I$4,IF(OR($F260=Menus!$J$5,$F260=Menus!$J$6,$F260=Menus!$J$7,$F260=Menus!$J$8),OK,NOT_OK),IF(OR(VLOOKUP($R260,$D$215:$J$234,7)=Menus!$I$5,VLOOKUP($R260,$D$215:$J$234,7)=Menus!$I$6),IF(OR($F260=Menus!$J$9,$F260=Menus!$J$10,$F260=Menus!$J$11),OK,NOT_OK),IF(VLOOKUP($R260,$D$215:$J$234,7)=Menus!$I$7,IF(OR($F260=Menus!$J$10,$F260=Menus!$J$11,$F260=Menus!$J$12),OK,NOT_OK),IF(VLOOKUP($R260,$D$215:$J$234,7)=Menus!$I$8,IF(OR($F260=Menus!$J$13,$F260=Menus!$J$14),OK,NOT_OK),IF(VLOOKUP($R260,$D$215:$J$234,7)=Menus!$I$9,IF($F260=Menus!$J$13,OK,NOT_OK),IF(VLOOKUP($R260,$D$215:$J$234,7)=Menus!$I$10,NOT_OK,"")))))))))&amp;IF($D260="","",IF(AND($J260&lt;&gt;Menus!$I$2,$J260&lt;&gt;Menus!$I$10),Last,IF(AND($F260&lt;&gt;Menus!$I$2,$J260=Menus!$I$10),Final,"")))))</f>
        <v>Please select a First Level Principal Entity #, as applicable.</v>
      </c>
      <c r="R260" s="117" t="str">
        <f t="shared" si="11"/>
        <v/>
      </c>
      <c r="T260" s="117">
        <f t="shared" si="10"/>
        <v>0</v>
      </c>
    </row>
    <row r="261" spans="2:20" ht="20.100000000000001" customHeight="1" x14ac:dyDescent="0.25">
      <c r="B261" s="41" t="s">
        <v>12</v>
      </c>
      <c r="D261" s="22" t="str">
        <f>IF($B261=Menus!$P$2,"",IF(LEFT($B261,3)="N/A","N/A",TEXT(IF(RIGHT(LEFT($B261,2),1)=".",LEFT($B261,1),LEFT($B261,2)),"#")&amp;"."&amp;CHOOSE(IF($B261=Menus!$P$2,0,COUNTIF($B$242:$B261,$B261)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1" s="22"/>
      <c r="F261" s="30" t="s">
        <v>2</v>
      </c>
      <c r="G261" s="74"/>
      <c r="H261" s="9"/>
      <c r="I261" s="73"/>
      <c r="J261" s="9" t="s">
        <v>2</v>
      </c>
      <c r="L261" s="97" t="str">
        <f>IF($F$4=Menus!$Q$5,"Rows for 3rd Co-Developer Data.",IF($F$4=Menus!$Q$2,"Enter # of Developers in F4.", "Rows N/A - only "&amp;IF($F$4=Menus!$Q$3,"1 Developer","2 Developers")&amp;" listed."))</f>
        <v>Enter # of Developers in F4.</v>
      </c>
      <c r="N261" s="101" t="str">
        <f>IF(OR($F261=Menus!$J$2,$F261=Menus!$J$3,$F261=Menus!$J$4,$F261=Menus!$J$5,$F261=Menus!$J$6,$F261=Menus!$J$7,$F261=Menus!$J$8,$F261=Menus!$J$9,$F261=Menus!$J$10,$F261=Menus!$J$11,$F261=Menus!$J$12,$F261=Menus!$J$13,$F261=Menus!$J$14)=FALSE,Pof1st_NotOK,IF(OR(AND($J261&lt;&gt;Menus!$I$2,$J261&lt;&gt;Menus!$I$3,$J261&lt;&gt;Menus!$I$4,$J261&lt;&gt;Menus!$I$5,$J261&lt;&gt;Menus!$I$6,$J261&lt;&gt;Menus!$I$7,$J261&lt;&gt;Menus!$I$8,$J261&lt;&gt;Menus!$I$9,$J261&lt;&gt;Menus!$I$10),AND(OR($F261=Menus!$H$10,$F261=Menus!$H$11,$F261=Menus!$H$12),AND($J261&lt;&gt;Menus!$I$2,$J261&lt;&gt;Menus!$I$10))),Oof2nd_NotOK,IF(OR($B261=Menus!$N$2,ISERROR(VLOOKUP($R261,$D$215:$J$234,7)))=TRUE,Select1PrincipalNo,IF($F261=Menus!$J$2,SelectaPrincipal,IF(VLOOKUP($R261,$D$215:$J$234,7)=Menus!$I$3,IF(OR($F261=Menus!$J$3,$F261=Menus!$J$4),OK,NOT_OK),IF(VLOOKUP($R261,$D$215:$J$234,7)=Menus!$I$4,IF(OR($F261=Menus!$J$5,$F261=Menus!$J$6,$F261=Menus!$J$7,$F261=Menus!$J$8),OK,NOT_OK),IF(OR(VLOOKUP($R261,$D$215:$J$234,7)=Menus!$I$5,VLOOKUP($R261,$D$215:$J$234,7)=Menus!$I$6),IF(OR($F261=Menus!$J$9,$F261=Menus!$J$10,$F261=Menus!$J$11),OK,NOT_OK),IF(VLOOKUP($R261,$D$215:$J$234,7)=Menus!$I$7,IF(OR($F261=Menus!$J$10,$F261=Menus!$J$11,$F261=Menus!$J$12),OK,NOT_OK),IF(VLOOKUP($R261,$D$215:$J$234,7)=Menus!$I$8,IF(OR($F261=Menus!$J$13,$F261=Menus!$J$14),OK,NOT_OK),IF(VLOOKUP($R261,$D$215:$J$234,7)=Menus!$I$9,IF($F261=Menus!$J$13,OK,NOT_OK),IF(VLOOKUP($R261,$D$215:$J$234,7)=Menus!$I$10,NOT_OK,"")))))))))&amp;IF($D261="","",IF(AND($J261&lt;&gt;Menus!$I$2,$J261&lt;&gt;Menus!$I$10),Last,IF(AND($F261&lt;&gt;Menus!$I$2,$J261=Menus!$I$10),Final,"")))))</f>
        <v>Please select a First Level Principal Entity #, as applicable.</v>
      </c>
      <c r="R261" s="117" t="str">
        <f t="shared" si="11"/>
        <v/>
      </c>
      <c r="T261" s="117">
        <f t="shared" si="10"/>
        <v>0</v>
      </c>
    </row>
    <row r="262" spans="2:20" ht="20.100000000000001" customHeight="1" x14ac:dyDescent="0.25">
      <c r="B262" s="41" t="s">
        <v>12</v>
      </c>
      <c r="D262" s="22" t="str">
        <f>IF($B262=Menus!$P$2,"",IF(LEFT($B262,3)="N/A","N/A",TEXT(IF(RIGHT(LEFT($B262,2),1)=".",LEFT($B262,1),LEFT($B262,2)),"#")&amp;"."&amp;CHOOSE(IF($B262=Menus!$P$2,0,COUNTIF($B$242:$B262,$B262)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2" s="22"/>
      <c r="F262" s="30" t="s">
        <v>2</v>
      </c>
      <c r="G262" s="74"/>
      <c r="H262" s="9"/>
      <c r="I262" s="73"/>
      <c r="J262" s="9" t="s">
        <v>2</v>
      </c>
      <c r="L262" s="97" t="str">
        <f>IF($F$4=Menus!$Q$5,"Rows for 3rd Co-Developer Data.",IF($F$4=Menus!$Q$2,"Enter # of Developers in F4.", "Rows N/A - only "&amp;IF($F$4=Menus!$Q$3,"1 Developer","2 Developers")&amp;" listed."))</f>
        <v>Enter # of Developers in F4.</v>
      </c>
      <c r="N262" s="101" t="str">
        <f>IF(OR($F262=Menus!$J$2,$F262=Menus!$J$3,$F262=Menus!$J$4,$F262=Menus!$J$5,$F262=Menus!$J$6,$F262=Menus!$J$7,$F262=Menus!$J$8,$F262=Menus!$J$9,$F262=Menus!$J$10,$F262=Menus!$J$11,$F262=Menus!$J$12,$F262=Menus!$J$13,$F262=Menus!$J$14)=FALSE,Pof1st_NotOK,IF(OR(AND($J262&lt;&gt;Menus!$I$2,$J262&lt;&gt;Menus!$I$3,$J262&lt;&gt;Menus!$I$4,$J262&lt;&gt;Menus!$I$5,$J262&lt;&gt;Menus!$I$6,$J262&lt;&gt;Menus!$I$7,$J262&lt;&gt;Menus!$I$8,$J262&lt;&gt;Menus!$I$9,$J262&lt;&gt;Menus!$I$10),AND(OR($F262=Menus!$H$10,$F262=Menus!$H$11,$F262=Menus!$H$12),AND($J262&lt;&gt;Menus!$I$2,$J262&lt;&gt;Menus!$I$10))),Oof2nd_NotOK,IF(OR($B262=Menus!$N$2,ISERROR(VLOOKUP($R262,$D$215:$J$234,7)))=TRUE,Select1PrincipalNo,IF($F262=Menus!$J$2,SelectaPrincipal,IF(VLOOKUP($R262,$D$215:$J$234,7)=Menus!$I$3,IF(OR($F262=Menus!$J$3,$F262=Menus!$J$4),OK,NOT_OK),IF(VLOOKUP($R262,$D$215:$J$234,7)=Menus!$I$4,IF(OR($F262=Menus!$J$5,$F262=Menus!$J$6,$F262=Menus!$J$7,$F262=Menus!$J$8),OK,NOT_OK),IF(OR(VLOOKUP($R262,$D$215:$J$234,7)=Menus!$I$5,VLOOKUP($R262,$D$215:$J$234,7)=Menus!$I$6),IF(OR($F262=Menus!$J$9,$F262=Menus!$J$10,$F262=Menus!$J$11),OK,NOT_OK),IF(VLOOKUP($R262,$D$215:$J$234,7)=Menus!$I$7,IF(OR($F262=Menus!$J$10,$F262=Menus!$J$11,$F262=Menus!$J$12),OK,NOT_OK),IF(VLOOKUP($R262,$D$215:$J$234,7)=Menus!$I$8,IF(OR($F262=Menus!$J$13,$F262=Menus!$J$14),OK,NOT_OK),IF(VLOOKUP($R262,$D$215:$J$234,7)=Menus!$I$9,IF($F262=Menus!$J$13,OK,NOT_OK),IF(VLOOKUP($R262,$D$215:$J$234,7)=Menus!$I$10,NOT_OK,"")))))))))&amp;IF($D262="","",IF(AND($J262&lt;&gt;Menus!$I$2,$J262&lt;&gt;Menus!$I$10),Last,IF(AND($F262&lt;&gt;Menus!$I$2,$J262=Menus!$I$10),Final,"")))))</f>
        <v>Please select a First Level Principal Entity #, as applicable.</v>
      </c>
      <c r="R262" s="117" t="str">
        <f t="shared" si="11"/>
        <v/>
      </c>
      <c r="T262" s="117">
        <f t="shared" si="10"/>
        <v>0</v>
      </c>
    </row>
    <row r="263" spans="2:20" ht="20.100000000000001" customHeight="1" x14ac:dyDescent="0.25">
      <c r="B263" s="41" t="s">
        <v>12</v>
      </c>
      <c r="D263" s="22" t="str">
        <f>IF($B263=Menus!$P$2,"",IF(LEFT($B263,3)="N/A","N/A",TEXT(IF(RIGHT(LEFT($B263,2),1)=".",LEFT($B263,1),LEFT($B263,2)),"#")&amp;"."&amp;CHOOSE(IF($B263=Menus!$P$2,0,COUNTIF($B$242:$B263,$B263)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3" s="22"/>
      <c r="F263" s="30" t="s">
        <v>2</v>
      </c>
      <c r="G263" s="74"/>
      <c r="H263" s="9"/>
      <c r="I263" s="73"/>
      <c r="J263" s="9" t="s">
        <v>2</v>
      </c>
      <c r="L263" s="97" t="str">
        <f>IF($F$4=Menus!$Q$5,"Rows for 3rd Co-Developer Data.",IF($F$4=Menus!$Q$2,"Enter # of Developers in F4.", "Rows N/A - only "&amp;IF($F$4=Menus!$Q$3,"1 Developer","2 Developers")&amp;" listed."))</f>
        <v>Enter # of Developers in F4.</v>
      </c>
      <c r="N263" s="101" t="str">
        <f>IF(OR($F263=Menus!$J$2,$F263=Menus!$J$3,$F263=Menus!$J$4,$F263=Menus!$J$5,$F263=Menus!$J$6,$F263=Menus!$J$7,$F263=Menus!$J$8,$F263=Menus!$J$9,$F263=Menus!$J$10,$F263=Menus!$J$11,$F263=Menus!$J$12,$F263=Menus!$J$13,$F263=Menus!$J$14)=FALSE,Pof1st_NotOK,IF(OR(AND($J263&lt;&gt;Menus!$I$2,$J263&lt;&gt;Menus!$I$3,$J263&lt;&gt;Menus!$I$4,$J263&lt;&gt;Menus!$I$5,$J263&lt;&gt;Menus!$I$6,$J263&lt;&gt;Menus!$I$7,$J263&lt;&gt;Menus!$I$8,$J263&lt;&gt;Menus!$I$9,$J263&lt;&gt;Menus!$I$10),AND(OR($F263=Menus!$H$10,$F263=Menus!$H$11,$F263=Menus!$H$12),AND($J263&lt;&gt;Menus!$I$2,$J263&lt;&gt;Menus!$I$10))),Oof2nd_NotOK,IF(OR($B263=Menus!$N$2,ISERROR(VLOOKUP($R263,$D$215:$J$234,7)))=TRUE,Select1PrincipalNo,IF($F263=Menus!$J$2,SelectaPrincipal,IF(VLOOKUP($R263,$D$215:$J$234,7)=Menus!$I$3,IF(OR($F263=Menus!$J$3,$F263=Menus!$J$4),OK,NOT_OK),IF(VLOOKUP($R263,$D$215:$J$234,7)=Menus!$I$4,IF(OR($F263=Menus!$J$5,$F263=Menus!$J$6,$F263=Menus!$J$7,$F263=Menus!$J$8),OK,NOT_OK),IF(OR(VLOOKUP($R263,$D$215:$J$234,7)=Menus!$I$5,VLOOKUP($R263,$D$215:$J$234,7)=Menus!$I$6),IF(OR($F263=Menus!$J$9,$F263=Menus!$J$10,$F263=Menus!$J$11),OK,NOT_OK),IF(VLOOKUP($R263,$D$215:$J$234,7)=Menus!$I$7,IF(OR($F263=Menus!$J$10,$F263=Menus!$J$11,$F263=Menus!$J$12),OK,NOT_OK),IF(VLOOKUP($R263,$D$215:$J$234,7)=Menus!$I$8,IF(OR($F263=Menus!$J$13,$F263=Menus!$J$14),OK,NOT_OK),IF(VLOOKUP($R263,$D$215:$J$234,7)=Menus!$I$9,IF($F263=Menus!$J$13,OK,NOT_OK),IF(VLOOKUP($R263,$D$215:$J$234,7)=Menus!$I$10,NOT_OK,"")))))))))&amp;IF($D263="","",IF(AND($J263&lt;&gt;Menus!$I$2,$J263&lt;&gt;Menus!$I$10),Last,IF(AND($F263&lt;&gt;Menus!$I$2,$J263=Menus!$I$10),Final,"")))))</f>
        <v>Please select a First Level Principal Entity #, as applicable.</v>
      </c>
      <c r="R263" s="117" t="str">
        <f t="shared" si="11"/>
        <v/>
      </c>
      <c r="T263" s="117">
        <f t="shared" si="10"/>
        <v>0</v>
      </c>
    </row>
    <row r="264" spans="2:20" ht="20.100000000000001" customHeight="1" x14ac:dyDescent="0.25">
      <c r="B264" s="41" t="s">
        <v>12</v>
      </c>
      <c r="D264" s="22" t="str">
        <f>IF($B264=Menus!$P$2,"",IF(LEFT($B264,3)="N/A","N/A",TEXT(IF(RIGHT(LEFT($B264,2),1)=".",LEFT($B264,1),LEFT($B264,2)),"#")&amp;"."&amp;CHOOSE(IF($B264=Menus!$P$2,0,COUNTIF($B$242:$B264,$B264)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4" s="22"/>
      <c r="F264" s="30" t="s">
        <v>2</v>
      </c>
      <c r="G264" s="74"/>
      <c r="H264" s="9"/>
      <c r="I264" s="73"/>
      <c r="J264" s="9" t="s">
        <v>2</v>
      </c>
      <c r="L264" s="97" t="str">
        <f>IF($F$4=Menus!$Q$5,"Rows for 3rd Co-Developer Data.",IF($F$4=Menus!$Q$2,"Enter # of Developers in F4.", "Rows N/A - only "&amp;IF($F$4=Menus!$Q$3,"1 Developer","2 Developers")&amp;" listed."))</f>
        <v>Enter # of Developers in F4.</v>
      </c>
      <c r="N264" s="101" t="str">
        <f>IF(OR($F264=Menus!$J$2,$F264=Menus!$J$3,$F264=Menus!$J$4,$F264=Menus!$J$5,$F264=Menus!$J$6,$F264=Menus!$J$7,$F264=Menus!$J$8,$F264=Menus!$J$9,$F264=Menus!$J$10,$F264=Menus!$J$11,$F264=Menus!$J$12,$F264=Menus!$J$13,$F264=Menus!$J$14)=FALSE,Pof1st_NotOK,IF(OR(AND($J264&lt;&gt;Menus!$I$2,$J264&lt;&gt;Menus!$I$3,$J264&lt;&gt;Menus!$I$4,$J264&lt;&gt;Menus!$I$5,$J264&lt;&gt;Menus!$I$6,$J264&lt;&gt;Menus!$I$7,$J264&lt;&gt;Menus!$I$8,$J264&lt;&gt;Menus!$I$9,$J264&lt;&gt;Menus!$I$10),AND(OR($F264=Menus!$H$10,$F264=Menus!$H$11,$F264=Menus!$H$12),AND($J264&lt;&gt;Menus!$I$2,$J264&lt;&gt;Menus!$I$10))),Oof2nd_NotOK,IF(OR($B264=Menus!$N$2,ISERROR(VLOOKUP($R264,$D$215:$J$234,7)))=TRUE,Select1PrincipalNo,IF($F264=Menus!$J$2,SelectaPrincipal,IF(VLOOKUP($R264,$D$215:$J$234,7)=Menus!$I$3,IF(OR($F264=Menus!$J$3,$F264=Menus!$J$4),OK,NOT_OK),IF(VLOOKUP($R264,$D$215:$J$234,7)=Menus!$I$4,IF(OR($F264=Menus!$J$5,$F264=Menus!$J$6,$F264=Menus!$J$7,$F264=Menus!$J$8),OK,NOT_OK),IF(OR(VLOOKUP($R264,$D$215:$J$234,7)=Menus!$I$5,VLOOKUP($R264,$D$215:$J$234,7)=Menus!$I$6),IF(OR($F264=Menus!$J$9,$F264=Menus!$J$10,$F264=Menus!$J$11),OK,NOT_OK),IF(VLOOKUP($R264,$D$215:$J$234,7)=Menus!$I$7,IF(OR($F264=Menus!$J$10,$F264=Menus!$J$11,$F264=Menus!$J$12),OK,NOT_OK),IF(VLOOKUP($R264,$D$215:$J$234,7)=Menus!$I$8,IF(OR($F264=Menus!$J$13,$F264=Menus!$J$14),OK,NOT_OK),IF(VLOOKUP($R264,$D$215:$J$234,7)=Menus!$I$9,IF($F264=Menus!$J$13,OK,NOT_OK),IF(VLOOKUP($R264,$D$215:$J$234,7)=Menus!$I$10,NOT_OK,"")))))))))&amp;IF($D264="","",IF(AND($J264&lt;&gt;Menus!$I$2,$J264&lt;&gt;Menus!$I$10),Last,IF(AND($F264&lt;&gt;Menus!$I$2,$J264=Menus!$I$10),Final,"")))))</f>
        <v>Please select a First Level Principal Entity #, as applicable.</v>
      </c>
      <c r="R264" s="117" t="str">
        <f t="shared" si="11"/>
        <v/>
      </c>
      <c r="T264" s="117">
        <f t="shared" si="10"/>
        <v>0</v>
      </c>
    </row>
    <row r="265" spans="2:20" ht="20.100000000000001" customHeight="1" x14ac:dyDescent="0.25">
      <c r="B265" s="41" t="s">
        <v>12</v>
      </c>
      <c r="D265" s="22" t="str">
        <f>IF($B265=Menus!$P$2,"",IF(LEFT($B265,3)="N/A","N/A",TEXT(IF(RIGHT(LEFT($B265,2),1)=".",LEFT($B265,1),LEFT($B265,2)),"#")&amp;"."&amp;CHOOSE(IF($B265=Menus!$P$2,0,COUNTIF($B$242:$B265,$B265)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5" s="22"/>
      <c r="F265" s="30" t="s">
        <v>2</v>
      </c>
      <c r="G265" s="74"/>
      <c r="H265" s="9"/>
      <c r="I265" s="73"/>
      <c r="J265" s="9" t="s">
        <v>2</v>
      </c>
      <c r="L265" s="97" t="str">
        <f>IF($F$4=Menus!$Q$5,"Rows for 3rd Co-Developer Data.",IF($F$4=Menus!$Q$2,"Enter # of Developers in F4.", "Rows N/A - only "&amp;IF($F$4=Menus!$Q$3,"1 Developer","2 Developers")&amp;" listed."))</f>
        <v>Enter # of Developers in F4.</v>
      </c>
      <c r="N265" s="101" t="str">
        <f>IF(OR($F265=Menus!$J$2,$F265=Menus!$J$3,$F265=Menus!$J$4,$F265=Menus!$J$5,$F265=Menus!$J$6,$F265=Menus!$J$7,$F265=Menus!$J$8,$F265=Menus!$J$9,$F265=Menus!$J$10,$F265=Menus!$J$11,$F265=Menus!$J$12,$F265=Menus!$J$13,$F265=Menus!$J$14)=FALSE,Pof1st_NotOK,IF(OR(AND($J265&lt;&gt;Menus!$I$2,$J265&lt;&gt;Menus!$I$3,$J265&lt;&gt;Menus!$I$4,$J265&lt;&gt;Menus!$I$5,$J265&lt;&gt;Menus!$I$6,$J265&lt;&gt;Menus!$I$7,$J265&lt;&gt;Menus!$I$8,$J265&lt;&gt;Menus!$I$9,$J265&lt;&gt;Menus!$I$10),AND(OR($F265=Menus!$H$10,$F265=Menus!$H$11,$F265=Menus!$H$12),AND($J265&lt;&gt;Menus!$I$2,$J265&lt;&gt;Menus!$I$10))),Oof2nd_NotOK,IF(OR($B265=Menus!$N$2,ISERROR(VLOOKUP($R265,$D$215:$J$234,7)))=TRUE,Select1PrincipalNo,IF($F265=Menus!$J$2,SelectaPrincipal,IF(VLOOKUP($R265,$D$215:$J$234,7)=Menus!$I$3,IF(OR($F265=Menus!$J$3,$F265=Menus!$J$4),OK,NOT_OK),IF(VLOOKUP($R265,$D$215:$J$234,7)=Menus!$I$4,IF(OR($F265=Menus!$J$5,$F265=Menus!$J$6,$F265=Menus!$J$7,$F265=Menus!$J$8),OK,NOT_OK),IF(OR(VLOOKUP($R265,$D$215:$J$234,7)=Menus!$I$5,VLOOKUP($R265,$D$215:$J$234,7)=Menus!$I$6),IF(OR($F265=Menus!$J$9,$F265=Menus!$J$10,$F265=Menus!$J$11),OK,NOT_OK),IF(VLOOKUP($R265,$D$215:$J$234,7)=Menus!$I$7,IF(OR($F265=Menus!$J$10,$F265=Menus!$J$11,$F265=Menus!$J$12),OK,NOT_OK),IF(VLOOKUP($R265,$D$215:$J$234,7)=Menus!$I$8,IF(OR($F265=Menus!$J$13,$F265=Menus!$J$14),OK,NOT_OK),IF(VLOOKUP($R265,$D$215:$J$234,7)=Menus!$I$9,IF($F265=Menus!$J$13,OK,NOT_OK),IF(VLOOKUP($R265,$D$215:$J$234,7)=Menus!$I$10,NOT_OK,"")))))))))&amp;IF($D265="","",IF(AND($J265&lt;&gt;Menus!$I$2,$J265&lt;&gt;Menus!$I$10),Last,IF(AND($F265&lt;&gt;Menus!$I$2,$J265=Menus!$I$10),Final,"")))))</f>
        <v>Please select a First Level Principal Entity #, as applicable.</v>
      </c>
      <c r="R265" s="117" t="str">
        <f t="shared" si="11"/>
        <v/>
      </c>
      <c r="T265" s="117">
        <f t="shared" si="10"/>
        <v>0</v>
      </c>
    </row>
    <row r="266" spans="2:20" ht="20.100000000000001" customHeight="1" x14ac:dyDescent="0.25">
      <c r="B266" s="41" t="s">
        <v>12</v>
      </c>
      <c r="D266" s="22" t="str">
        <f>IF($B266=Menus!$P$2,"",IF(LEFT($B266,3)="N/A","N/A",TEXT(IF(RIGHT(LEFT($B266,2),1)=".",LEFT($B266,1),LEFT($B266,2)),"#")&amp;"."&amp;CHOOSE(IF($B266=Menus!$P$2,0,COUNTIF($B$242:$B266,$B266)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6" s="22"/>
      <c r="F266" s="30" t="s">
        <v>2</v>
      </c>
      <c r="G266" s="74"/>
      <c r="H266" s="9"/>
      <c r="I266" s="73"/>
      <c r="J266" s="9" t="s">
        <v>2</v>
      </c>
      <c r="L266" s="97" t="str">
        <f>IF($F$4=Menus!$Q$5,"Rows for 3rd Co-Developer Data.",IF($F$4=Menus!$Q$2,"Enter # of Developers in F4.", "Rows N/A - only "&amp;IF($F$4=Menus!$Q$3,"1 Developer","2 Developers")&amp;" listed."))</f>
        <v>Enter # of Developers in F4.</v>
      </c>
      <c r="N266" s="101" t="str">
        <f>IF(OR($F266=Menus!$J$2,$F266=Menus!$J$3,$F266=Menus!$J$4,$F266=Menus!$J$5,$F266=Menus!$J$6,$F266=Menus!$J$7,$F266=Menus!$J$8,$F266=Menus!$J$9,$F266=Menus!$J$10,$F266=Menus!$J$11,$F266=Menus!$J$12,$F266=Menus!$J$13,$F266=Menus!$J$14)=FALSE,Pof1st_NotOK,IF(OR(AND($J266&lt;&gt;Menus!$I$2,$J266&lt;&gt;Menus!$I$3,$J266&lt;&gt;Menus!$I$4,$J266&lt;&gt;Menus!$I$5,$J266&lt;&gt;Menus!$I$6,$J266&lt;&gt;Menus!$I$7,$J266&lt;&gt;Menus!$I$8,$J266&lt;&gt;Menus!$I$9,$J266&lt;&gt;Menus!$I$10),AND(OR($F266=Menus!$H$10,$F266=Menus!$H$11,$F266=Menus!$H$12),AND($J266&lt;&gt;Menus!$I$2,$J266&lt;&gt;Menus!$I$10))),Oof2nd_NotOK,IF(OR($B266=Menus!$N$2,ISERROR(VLOOKUP($R266,$D$215:$J$234,7)))=TRUE,Select1PrincipalNo,IF($F266=Menus!$J$2,SelectaPrincipal,IF(VLOOKUP($R266,$D$215:$J$234,7)=Menus!$I$3,IF(OR($F266=Menus!$J$3,$F266=Menus!$J$4),OK,NOT_OK),IF(VLOOKUP($R266,$D$215:$J$234,7)=Menus!$I$4,IF(OR($F266=Menus!$J$5,$F266=Menus!$J$6,$F266=Menus!$J$7,$F266=Menus!$J$8),OK,NOT_OK),IF(OR(VLOOKUP($R266,$D$215:$J$234,7)=Menus!$I$5,VLOOKUP($R266,$D$215:$J$234,7)=Menus!$I$6),IF(OR($F266=Menus!$J$9,$F266=Menus!$J$10,$F266=Menus!$J$11),OK,NOT_OK),IF(VLOOKUP($R266,$D$215:$J$234,7)=Menus!$I$7,IF(OR($F266=Menus!$J$10,$F266=Menus!$J$11,$F266=Menus!$J$12),OK,NOT_OK),IF(VLOOKUP($R266,$D$215:$J$234,7)=Menus!$I$8,IF(OR($F266=Menus!$J$13,$F266=Menus!$J$14),OK,NOT_OK),IF(VLOOKUP($R266,$D$215:$J$234,7)=Menus!$I$9,IF($F266=Menus!$J$13,OK,NOT_OK),IF(VLOOKUP($R266,$D$215:$J$234,7)=Menus!$I$10,NOT_OK,"")))))))))&amp;IF($D266="","",IF(AND($J266&lt;&gt;Menus!$I$2,$J266&lt;&gt;Menus!$I$10),Last,IF(AND($F266&lt;&gt;Menus!$I$2,$J266=Menus!$I$10),Final,"")))))</f>
        <v>Please select a First Level Principal Entity #, as applicable.</v>
      </c>
      <c r="R266" s="117" t="str">
        <f t="shared" si="11"/>
        <v/>
      </c>
      <c r="T266" s="117">
        <f t="shared" si="10"/>
        <v>0</v>
      </c>
    </row>
    <row r="267" spans="2:20" ht="20.100000000000001" customHeight="1" x14ac:dyDescent="0.25">
      <c r="B267" s="41" t="s">
        <v>12</v>
      </c>
      <c r="D267" s="22" t="str">
        <f>IF($B267=Menus!$P$2,"",IF(LEFT($B267,3)="N/A","N/A",TEXT(IF(RIGHT(LEFT($B267,2),1)=".",LEFT($B267,1),LEFT($B267,2)),"#")&amp;"."&amp;CHOOSE(IF($B267=Menus!$P$2,0,COUNTIF($B$242:$B267,$B267)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7" s="22"/>
      <c r="F267" s="30" t="s">
        <v>2</v>
      </c>
      <c r="G267" s="74"/>
      <c r="H267" s="9"/>
      <c r="I267" s="73"/>
      <c r="J267" s="9" t="s">
        <v>2</v>
      </c>
      <c r="L267" s="97" t="str">
        <f>IF($F$4=Menus!$Q$5,"Rows for 3rd Co-Developer Data.",IF($F$4=Menus!$Q$2,"Enter # of Developers in F4.", "Rows N/A - only "&amp;IF($F$4=Menus!$Q$3,"1 Developer","2 Developers")&amp;" listed."))</f>
        <v>Enter # of Developers in F4.</v>
      </c>
      <c r="N267" s="101" t="str">
        <f>IF(OR($F267=Menus!$J$2,$F267=Menus!$J$3,$F267=Menus!$J$4,$F267=Menus!$J$5,$F267=Menus!$J$6,$F267=Menus!$J$7,$F267=Menus!$J$8,$F267=Menus!$J$9,$F267=Menus!$J$10,$F267=Menus!$J$11,$F267=Menus!$J$12,$F267=Menus!$J$13,$F267=Menus!$J$14)=FALSE,Pof1st_NotOK,IF(OR(AND($J267&lt;&gt;Menus!$I$2,$J267&lt;&gt;Menus!$I$3,$J267&lt;&gt;Menus!$I$4,$J267&lt;&gt;Menus!$I$5,$J267&lt;&gt;Menus!$I$6,$J267&lt;&gt;Menus!$I$7,$J267&lt;&gt;Menus!$I$8,$J267&lt;&gt;Menus!$I$9,$J267&lt;&gt;Menus!$I$10),AND(OR($F267=Menus!$H$10,$F267=Menus!$H$11,$F267=Menus!$H$12),AND($J267&lt;&gt;Menus!$I$2,$J267&lt;&gt;Menus!$I$10))),Oof2nd_NotOK,IF(OR($B267=Menus!$N$2,ISERROR(VLOOKUP($R267,$D$215:$J$234,7)))=TRUE,Select1PrincipalNo,IF($F267=Menus!$J$2,SelectaPrincipal,IF(VLOOKUP($R267,$D$215:$J$234,7)=Menus!$I$3,IF(OR($F267=Menus!$J$3,$F267=Menus!$J$4),OK,NOT_OK),IF(VLOOKUP($R267,$D$215:$J$234,7)=Menus!$I$4,IF(OR($F267=Menus!$J$5,$F267=Menus!$J$6,$F267=Menus!$J$7,$F267=Menus!$J$8),OK,NOT_OK),IF(OR(VLOOKUP($R267,$D$215:$J$234,7)=Menus!$I$5,VLOOKUP($R267,$D$215:$J$234,7)=Menus!$I$6),IF(OR($F267=Menus!$J$9,$F267=Menus!$J$10,$F267=Menus!$J$11),OK,NOT_OK),IF(VLOOKUP($R267,$D$215:$J$234,7)=Menus!$I$7,IF(OR($F267=Menus!$J$10,$F267=Menus!$J$11,$F267=Menus!$J$12),OK,NOT_OK),IF(VLOOKUP($R267,$D$215:$J$234,7)=Menus!$I$8,IF(OR($F267=Menus!$J$13,$F267=Menus!$J$14),OK,NOT_OK),IF(VLOOKUP($R267,$D$215:$J$234,7)=Menus!$I$9,IF($F267=Menus!$J$13,OK,NOT_OK),IF(VLOOKUP($R267,$D$215:$J$234,7)=Menus!$I$10,NOT_OK,"")))))))))&amp;IF($D267="","",IF(AND($J267&lt;&gt;Menus!$I$2,$J267&lt;&gt;Menus!$I$10),Last,IF(AND($F267&lt;&gt;Menus!$I$2,$J267=Menus!$I$10),Final,"")))))</f>
        <v>Please select a First Level Principal Entity #, as applicable.</v>
      </c>
      <c r="R267" s="117" t="str">
        <f t="shared" si="11"/>
        <v/>
      </c>
      <c r="T267" s="117">
        <f t="shared" si="10"/>
        <v>0</v>
      </c>
    </row>
    <row r="268" spans="2:20" ht="20.100000000000001" customHeight="1" x14ac:dyDescent="0.25">
      <c r="B268" s="41" t="s">
        <v>12</v>
      </c>
      <c r="D268" s="22" t="str">
        <f>IF($B268=Menus!$P$2,"",IF(LEFT($B268,3)="N/A","N/A",TEXT(IF(RIGHT(LEFT($B268,2),1)=".",LEFT($B268,1),LEFT($B268,2)),"#")&amp;"."&amp;CHOOSE(IF($B268=Menus!$P$2,0,COUNTIF($B$242:$B268,$B268)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8" s="22"/>
      <c r="F268" s="30" t="s">
        <v>2</v>
      </c>
      <c r="G268" s="74"/>
      <c r="H268" s="9"/>
      <c r="I268" s="73"/>
      <c r="J268" s="9" t="s">
        <v>2</v>
      </c>
      <c r="L268" s="97" t="str">
        <f>IF($F$4=Menus!$Q$5,"Rows for 3rd Co-Developer Data.",IF($F$4=Menus!$Q$2,"Enter # of Developers in F4.", "Rows N/A - only "&amp;IF($F$4=Menus!$Q$3,"1 Developer","2 Developers")&amp;" listed."))</f>
        <v>Enter # of Developers in F4.</v>
      </c>
      <c r="N268" s="101" t="str">
        <f>IF(OR($F268=Menus!$J$2,$F268=Menus!$J$3,$F268=Menus!$J$4,$F268=Menus!$J$5,$F268=Menus!$J$6,$F268=Menus!$J$7,$F268=Menus!$J$8,$F268=Menus!$J$9,$F268=Menus!$J$10,$F268=Menus!$J$11,$F268=Menus!$J$12,$F268=Menus!$J$13,$F268=Menus!$J$14)=FALSE,Pof1st_NotOK,IF(OR(AND($J268&lt;&gt;Menus!$I$2,$J268&lt;&gt;Menus!$I$3,$J268&lt;&gt;Menus!$I$4,$J268&lt;&gt;Menus!$I$5,$J268&lt;&gt;Menus!$I$6,$J268&lt;&gt;Menus!$I$7,$J268&lt;&gt;Menus!$I$8,$J268&lt;&gt;Menus!$I$9,$J268&lt;&gt;Menus!$I$10),AND(OR($F268=Menus!$H$10,$F268=Menus!$H$11,$F268=Menus!$H$12),AND($J268&lt;&gt;Menus!$I$2,$J268&lt;&gt;Menus!$I$10))),Oof2nd_NotOK,IF(OR($B268=Menus!$N$2,ISERROR(VLOOKUP($R268,$D$215:$J$234,7)))=TRUE,Select1PrincipalNo,IF($F268=Menus!$J$2,SelectaPrincipal,IF(VLOOKUP($R268,$D$215:$J$234,7)=Menus!$I$3,IF(OR($F268=Menus!$J$3,$F268=Menus!$J$4),OK,NOT_OK),IF(VLOOKUP($R268,$D$215:$J$234,7)=Menus!$I$4,IF(OR($F268=Menus!$J$5,$F268=Menus!$J$6,$F268=Menus!$J$7,$F268=Menus!$J$8),OK,NOT_OK),IF(OR(VLOOKUP($R268,$D$215:$J$234,7)=Menus!$I$5,VLOOKUP($R268,$D$215:$J$234,7)=Menus!$I$6),IF(OR($F268=Menus!$J$9,$F268=Menus!$J$10,$F268=Menus!$J$11),OK,NOT_OK),IF(VLOOKUP($R268,$D$215:$J$234,7)=Menus!$I$7,IF(OR($F268=Menus!$J$10,$F268=Menus!$J$11,$F268=Menus!$J$12),OK,NOT_OK),IF(VLOOKUP($R268,$D$215:$J$234,7)=Menus!$I$8,IF(OR($F268=Menus!$J$13,$F268=Menus!$J$14),OK,NOT_OK),IF(VLOOKUP($R268,$D$215:$J$234,7)=Menus!$I$9,IF($F268=Menus!$J$13,OK,NOT_OK),IF(VLOOKUP($R268,$D$215:$J$234,7)=Menus!$I$10,NOT_OK,"")))))))))&amp;IF($D268="","",IF(AND($J268&lt;&gt;Menus!$I$2,$J268&lt;&gt;Menus!$I$10),Last,IF(AND($F268&lt;&gt;Menus!$I$2,$J268=Menus!$I$10),Final,"")))))</f>
        <v>Please select a First Level Principal Entity #, as applicable.</v>
      </c>
      <c r="R268" s="117" t="str">
        <f t="shared" si="11"/>
        <v/>
      </c>
      <c r="T268" s="117">
        <f t="shared" si="10"/>
        <v>0</v>
      </c>
    </row>
    <row r="269" spans="2:20" ht="20.100000000000001" customHeight="1" x14ac:dyDescent="0.25">
      <c r="B269" s="41" t="s">
        <v>12</v>
      </c>
      <c r="D269" s="22" t="str">
        <f>IF($B269=Menus!$P$2,"",IF(LEFT($B269,3)="N/A","N/A",TEXT(IF(RIGHT(LEFT($B269,2),1)=".",LEFT($B269,1),LEFT($B269,2)),"#")&amp;"."&amp;CHOOSE(IF($B269=Menus!$P$2,0,COUNTIF($B$242:$B269,$B269)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69" s="22"/>
      <c r="F269" s="30" t="s">
        <v>2</v>
      </c>
      <c r="G269" s="74"/>
      <c r="H269" s="9"/>
      <c r="I269" s="73"/>
      <c r="J269" s="9" t="s">
        <v>2</v>
      </c>
      <c r="L269" s="97" t="str">
        <f>IF($F$4=Menus!$Q$5,"Rows for 3rd Co-Developer Data.",IF($F$4=Menus!$Q$2,"Enter # of Developers in F4.", "Rows N/A - only "&amp;IF($F$4=Menus!$Q$3,"1 Developer","2 Developers")&amp;" listed."))</f>
        <v>Enter # of Developers in F4.</v>
      </c>
      <c r="N269" s="101" t="str">
        <f>IF(OR($F269=Menus!$J$2,$F269=Menus!$J$3,$F269=Menus!$J$4,$F269=Menus!$J$5,$F269=Menus!$J$6,$F269=Menus!$J$7,$F269=Menus!$J$8,$F269=Menus!$J$9,$F269=Menus!$J$10,$F269=Menus!$J$11,$F269=Menus!$J$12,$F269=Menus!$J$13,$F269=Menus!$J$14)=FALSE,Pof1st_NotOK,IF(OR(AND($J269&lt;&gt;Menus!$I$2,$J269&lt;&gt;Menus!$I$3,$J269&lt;&gt;Menus!$I$4,$J269&lt;&gt;Menus!$I$5,$J269&lt;&gt;Menus!$I$6,$J269&lt;&gt;Menus!$I$7,$J269&lt;&gt;Menus!$I$8,$J269&lt;&gt;Menus!$I$9,$J269&lt;&gt;Menus!$I$10),AND(OR($F269=Menus!$H$10,$F269=Menus!$H$11,$F269=Menus!$H$12),AND($J269&lt;&gt;Menus!$I$2,$J269&lt;&gt;Menus!$I$10))),Oof2nd_NotOK,IF(OR($B269=Menus!$N$2,ISERROR(VLOOKUP($R269,$D$215:$J$234,7)))=TRUE,Select1PrincipalNo,IF($F269=Menus!$J$2,SelectaPrincipal,IF(VLOOKUP($R269,$D$215:$J$234,7)=Menus!$I$3,IF(OR($F269=Menus!$J$3,$F269=Menus!$J$4),OK,NOT_OK),IF(VLOOKUP($R269,$D$215:$J$234,7)=Menus!$I$4,IF(OR($F269=Menus!$J$5,$F269=Menus!$J$6,$F269=Menus!$J$7,$F269=Menus!$J$8),OK,NOT_OK),IF(OR(VLOOKUP($R269,$D$215:$J$234,7)=Menus!$I$5,VLOOKUP($R269,$D$215:$J$234,7)=Menus!$I$6),IF(OR($F269=Menus!$J$9,$F269=Menus!$J$10,$F269=Menus!$J$11),OK,NOT_OK),IF(VLOOKUP($R269,$D$215:$J$234,7)=Menus!$I$7,IF(OR($F269=Menus!$J$10,$F269=Menus!$J$11,$F269=Menus!$J$12),OK,NOT_OK),IF(VLOOKUP($R269,$D$215:$J$234,7)=Menus!$I$8,IF(OR($F269=Menus!$J$13,$F269=Menus!$J$14),OK,NOT_OK),IF(VLOOKUP($R269,$D$215:$J$234,7)=Menus!$I$9,IF($F269=Menus!$J$13,OK,NOT_OK),IF(VLOOKUP($R269,$D$215:$J$234,7)=Menus!$I$10,NOT_OK,"")))))))))&amp;IF($D269="","",IF(AND($J269&lt;&gt;Menus!$I$2,$J269&lt;&gt;Menus!$I$10),Last,IF(AND($F269&lt;&gt;Menus!$I$2,$J269=Menus!$I$10),Final,"")))))</f>
        <v>Please select a First Level Principal Entity #, as applicable.</v>
      </c>
      <c r="R269" s="117" t="str">
        <f t="shared" si="11"/>
        <v/>
      </c>
      <c r="T269" s="117">
        <f t="shared" si="10"/>
        <v>0</v>
      </c>
    </row>
    <row r="270" spans="2:20" ht="20.100000000000001" customHeight="1" x14ac:dyDescent="0.25">
      <c r="B270" s="41" t="s">
        <v>12</v>
      </c>
      <c r="D270" s="22" t="str">
        <f>IF($B270=Menus!$P$2,"",IF(LEFT($B270,3)="N/A","N/A",TEXT(IF(RIGHT(LEFT($B270,2),1)=".",LEFT($B270,1),LEFT($B270,2)),"#")&amp;"."&amp;CHOOSE(IF($B270=Menus!$P$2,0,COUNTIF($B$242:$B270,$B270)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0" s="22"/>
      <c r="F270" s="30" t="s">
        <v>2</v>
      </c>
      <c r="G270" s="74"/>
      <c r="H270" s="9"/>
      <c r="I270" s="73"/>
      <c r="J270" s="9" t="s">
        <v>2</v>
      </c>
      <c r="L270" s="97" t="str">
        <f>IF($F$4=Menus!$Q$5,"Rows for 3rd Co-Developer Data.",IF($F$4=Menus!$Q$2,"Enter # of Developers in F4.", "Rows N/A - only "&amp;IF($F$4=Menus!$Q$3,"1 Developer","2 Developers")&amp;" listed."))</f>
        <v>Enter # of Developers in F4.</v>
      </c>
      <c r="N270" s="101" t="str">
        <f>IF(OR($F270=Menus!$J$2,$F270=Menus!$J$3,$F270=Menus!$J$4,$F270=Menus!$J$5,$F270=Menus!$J$6,$F270=Menus!$J$7,$F270=Menus!$J$8,$F270=Menus!$J$9,$F270=Menus!$J$10,$F270=Menus!$J$11,$F270=Menus!$J$12,$F270=Menus!$J$13,$F270=Menus!$J$14)=FALSE,Pof1st_NotOK,IF(OR(AND($J270&lt;&gt;Menus!$I$2,$J270&lt;&gt;Menus!$I$3,$J270&lt;&gt;Menus!$I$4,$J270&lt;&gt;Menus!$I$5,$J270&lt;&gt;Menus!$I$6,$J270&lt;&gt;Menus!$I$7,$J270&lt;&gt;Menus!$I$8,$J270&lt;&gt;Menus!$I$9,$J270&lt;&gt;Menus!$I$10),AND(OR($F270=Menus!$H$10,$F270=Menus!$H$11,$F270=Menus!$H$12),AND($J270&lt;&gt;Menus!$I$2,$J270&lt;&gt;Menus!$I$10))),Oof2nd_NotOK,IF(OR($B270=Menus!$N$2,ISERROR(VLOOKUP($R270,$D$215:$J$234,7)))=TRUE,Select1PrincipalNo,IF($F270=Menus!$J$2,SelectaPrincipal,IF(VLOOKUP($R270,$D$215:$J$234,7)=Menus!$I$3,IF(OR($F270=Menus!$J$3,$F270=Menus!$J$4),OK,NOT_OK),IF(VLOOKUP($R270,$D$215:$J$234,7)=Menus!$I$4,IF(OR($F270=Menus!$J$5,$F270=Menus!$J$6,$F270=Menus!$J$7,$F270=Menus!$J$8),OK,NOT_OK),IF(OR(VLOOKUP($R270,$D$215:$J$234,7)=Menus!$I$5,VLOOKUP($R270,$D$215:$J$234,7)=Menus!$I$6),IF(OR($F270=Menus!$J$9,$F270=Menus!$J$10,$F270=Menus!$J$11),OK,NOT_OK),IF(VLOOKUP($R270,$D$215:$J$234,7)=Menus!$I$7,IF(OR($F270=Menus!$J$10,$F270=Menus!$J$11,$F270=Menus!$J$12),OK,NOT_OK),IF(VLOOKUP($R270,$D$215:$J$234,7)=Menus!$I$8,IF(OR($F270=Menus!$J$13,$F270=Menus!$J$14),OK,NOT_OK),IF(VLOOKUP($R270,$D$215:$J$234,7)=Menus!$I$9,IF($F270=Menus!$J$13,OK,NOT_OK),IF(VLOOKUP($R270,$D$215:$J$234,7)=Menus!$I$10,NOT_OK,"")))))))))&amp;IF($D270="","",IF(AND($J270&lt;&gt;Menus!$I$2,$J270&lt;&gt;Menus!$I$10),Last,IF(AND($F270&lt;&gt;Menus!$I$2,$J270=Menus!$I$10),Final,"")))))</f>
        <v>Please select a First Level Principal Entity #, as applicable.</v>
      </c>
      <c r="R270" s="117" t="str">
        <f t="shared" si="11"/>
        <v/>
      </c>
      <c r="T270" s="117">
        <f t="shared" si="10"/>
        <v>0</v>
      </c>
    </row>
    <row r="271" spans="2:20" ht="20.100000000000001" customHeight="1" x14ac:dyDescent="0.25">
      <c r="B271" s="41" t="s">
        <v>12</v>
      </c>
      <c r="D271" s="22" t="str">
        <f>IF($B271=Menus!$P$2,"",IF(LEFT($B271,3)="N/A","N/A",TEXT(IF(RIGHT(LEFT($B271,2),1)=".",LEFT($B271,1),LEFT($B271,2)),"#")&amp;"."&amp;CHOOSE(IF($B271=Menus!$P$2,0,COUNTIF($B$242:$B271,$B271)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1" s="22"/>
      <c r="F271" s="30" t="s">
        <v>2</v>
      </c>
      <c r="G271" s="74"/>
      <c r="H271" s="9"/>
      <c r="I271" s="73"/>
      <c r="J271" s="9" t="s">
        <v>2</v>
      </c>
      <c r="L271" s="97" t="str">
        <f>IF($F$4=Menus!$Q$5,"Rows for 3rd Co-Developer Data.",IF($F$4=Menus!$Q$2,"Enter # of Developers in F4.", "Rows N/A - only "&amp;IF($F$4=Menus!$Q$3,"1 Developer","2 Developers")&amp;" listed."))</f>
        <v>Enter # of Developers in F4.</v>
      </c>
      <c r="N271" s="101" t="str">
        <f>IF(OR($F271=Menus!$J$2,$F271=Menus!$J$3,$F271=Menus!$J$4,$F271=Menus!$J$5,$F271=Menus!$J$6,$F271=Menus!$J$7,$F271=Menus!$J$8,$F271=Menus!$J$9,$F271=Menus!$J$10,$F271=Menus!$J$11,$F271=Menus!$J$12,$F271=Menus!$J$13,$F271=Menus!$J$14)=FALSE,Pof1st_NotOK,IF(OR(AND($J271&lt;&gt;Menus!$I$2,$J271&lt;&gt;Menus!$I$3,$J271&lt;&gt;Menus!$I$4,$J271&lt;&gt;Menus!$I$5,$J271&lt;&gt;Menus!$I$6,$J271&lt;&gt;Menus!$I$7,$J271&lt;&gt;Menus!$I$8,$J271&lt;&gt;Menus!$I$9,$J271&lt;&gt;Menus!$I$10),AND(OR($F271=Menus!$H$10,$F271=Menus!$H$11,$F271=Menus!$H$12),AND($J271&lt;&gt;Menus!$I$2,$J271&lt;&gt;Menus!$I$10))),Oof2nd_NotOK,IF(OR($B271=Menus!$N$2,ISERROR(VLOOKUP($R271,$D$215:$J$234,7)))=TRUE,Select1PrincipalNo,IF($F271=Menus!$J$2,SelectaPrincipal,IF(VLOOKUP($R271,$D$215:$J$234,7)=Menus!$I$3,IF(OR($F271=Menus!$J$3,$F271=Menus!$J$4),OK,NOT_OK),IF(VLOOKUP($R271,$D$215:$J$234,7)=Menus!$I$4,IF(OR($F271=Menus!$J$5,$F271=Menus!$J$6,$F271=Menus!$J$7,$F271=Menus!$J$8),OK,NOT_OK),IF(OR(VLOOKUP($R271,$D$215:$J$234,7)=Menus!$I$5,VLOOKUP($R271,$D$215:$J$234,7)=Menus!$I$6),IF(OR($F271=Menus!$J$9,$F271=Menus!$J$10,$F271=Menus!$J$11),OK,NOT_OK),IF(VLOOKUP($R271,$D$215:$J$234,7)=Menus!$I$7,IF(OR($F271=Menus!$J$10,$F271=Menus!$J$11,$F271=Menus!$J$12),OK,NOT_OK),IF(VLOOKUP($R271,$D$215:$J$234,7)=Menus!$I$8,IF(OR($F271=Menus!$J$13,$F271=Menus!$J$14),OK,NOT_OK),IF(VLOOKUP($R271,$D$215:$J$234,7)=Menus!$I$9,IF($F271=Menus!$J$13,OK,NOT_OK),IF(VLOOKUP($R271,$D$215:$J$234,7)=Menus!$I$10,NOT_OK,"")))))))))&amp;IF($D271="","",IF(AND($J271&lt;&gt;Menus!$I$2,$J271&lt;&gt;Menus!$I$10),Last,IF(AND($F271&lt;&gt;Menus!$I$2,$J271=Menus!$I$10),Final,"")))))</f>
        <v>Please select a First Level Principal Entity #, as applicable.</v>
      </c>
      <c r="R271" s="117" t="str">
        <f t="shared" si="11"/>
        <v/>
      </c>
      <c r="T271" s="117">
        <f t="shared" si="10"/>
        <v>0</v>
      </c>
    </row>
    <row r="272" spans="2:20" ht="20.100000000000001" customHeight="1" x14ac:dyDescent="0.25">
      <c r="B272" s="41" t="s">
        <v>12</v>
      </c>
      <c r="D272" s="22" t="str">
        <f>IF($B272=Menus!$P$2,"",IF(LEFT($B272,3)="N/A","N/A",TEXT(IF(RIGHT(LEFT($B272,2),1)=".",LEFT($B272,1),LEFT($B272,2)),"#")&amp;"."&amp;CHOOSE(IF($B272=Menus!$P$2,0,COUNTIF($B$242:$B272,$B272)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2" s="22"/>
      <c r="F272" s="30" t="s">
        <v>2</v>
      </c>
      <c r="G272" s="74"/>
      <c r="H272" s="9"/>
      <c r="I272" s="73"/>
      <c r="J272" s="9" t="s">
        <v>2</v>
      </c>
      <c r="L272" s="97" t="str">
        <f>IF($F$4=Menus!$Q$5,"Rows for 3rd Co-Developer Data.",IF($F$4=Menus!$Q$2,"Enter # of Developers in F4.", "Rows N/A - only "&amp;IF($F$4=Menus!$Q$3,"1 Developer","2 Developers")&amp;" listed."))</f>
        <v>Enter # of Developers in F4.</v>
      </c>
      <c r="N272" s="101" t="str">
        <f>IF(OR($F272=Menus!$J$2,$F272=Menus!$J$3,$F272=Menus!$J$4,$F272=Menus!$J$5,$F272=Menus!$J$6,$F272=Menus!$J$7,$F272=Menus!$J$8,$F272=Menus!$J$9,$F272=Menus!$J$10,$F272=Menus!$J$11,$F272=Menus!$J$12,$F272=Menus!$J$13,$F272=Menus!$J$14)=FALSE,Pof1st_NotOK,IF(OR(AND($J272&lt;&gt;Menus!$I$2,$J272&lt;&gt;Menus!$I$3,$J272&lt;&gt;Menus!$I$4,$J272&lt;&gt;Menus!$I$5,$J272&lt;&gt;Menus!$I$6,$J272&lt;&gt;Menus!$I$7,$J272&lt;&gt;Menus!$I$8,$J272&lt;&gt;Menus!$I$9,$J272&lt;&gt;Menus!$I$10),AND(OR($F272=Menus!$H$10,$F272=Menus!$H$11,$F272=Menus!$H$12),AND($J272&lt;&gt;Menus!$I$2,$J272&lt;&gt;Menus!$I$10))),Oof2nd_NotOK,IF(OR($B272=Menus!$N$2,ISERROR(VLOOKUP($R272,$D$215:$J$234,7)))=TRUE,Select1PrincipalNo,IF($F272=Menus!$J$2,SelectaPrincipal,IF(VLOOKUP($R272,$D$215:$J$234,7)=Menus!$I$3,IF(OR($F272=Menus!$J$3,$F272=Menus!$J$4),OK,NOT_OK),IF(VLOOKUP($R272,$D$215:$J$234,7)=Menus!$I$4,IF(OR($F272=Menus!$J$5,$F272=Menus!$J$6,$F272=Menus!$J$7,$F272=Menus!$J$8),OK,NOT_OK),IF(OR(VLOOKUP($R272,$D$215:$J$234,7)=Menus!$I$5,VLOOKUP($R272,$D$215:$J$234,7)=Menus!$I$6),IF(OR($F272=Menus!$J$9,$F272=Menus!$J$10,$F272=Menus!$J$11),OK,NOT_OK),IF(VLOOKUP($R272,$D$215:$J$234,7)=Menus!$I$7,IF(OR($F272=Menus!$J$10,$F272=Menus!$J$11,$F272=Menus!$J$12),OK,NOT_OK),IF(VLOOKUP($R272,$D$215:$J$234,7)=Menus!$I$8,IF(OR($F272=Menus!$J$13,$F272=Menus!$J$14),OK,NOT_OK),IF(VLOOKUP($R272,$D$215:$J$234,7)=Menus!$I$9,IF($F272=Menus!$J$13,OK,NOT_OK),IF(VLOOKUP($R272,$D$215:$J$234,7)=Menus!$I$10,NOT_OK,"")))))))))&amp;IF($D272="","",IF(AND($J272&lt;&gt;Menus!$I$2,$J272&lt;&gt;Menus!$I$10),Last,IF(AND($F272&lt;&gt;Menus!$I$2,$J272=Menus!$I$10),Final,"")))))</f>
        <v>Please select a First Level Principal Entity #, as applicable.</v>
      </c>
      <c r="R272" s="117" t="str">
        <f t="shared" si="11"/>
        <v/>
      </c>
      <c r="T272" s="117">
        <f t="shared" si="10"/>
        <v>0</v>
      </c>
    </row>
    <row r="273" spans="2:20" ht="20.100000000000001" customHeight="1" x14ac:dyDescent="0.25">
      <c r="B273" s="41" t="s">
        <v>12</v>
      </c>
      <c r="D273" s="22" t="str">
        <f>IF($B273=Menus!$P$2,"",IF(LEFT($B273,3)="N/A","N/A",TEXT(IF(RIGHT(LEFT($B273,2),1)=".",LEFT($B273,1),LEFT($B273,2)),"#")&amp;"."&amp;CHOOSE(IF($B273=Menus!$P$2,0,COUNTIF($B$242:$B273,$B273)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3" s="22"/>
      <c r="F273" s="30" t="s">
        <v>2</v>
      </c>
      <c r="G273" s="74"/>
      <c r="H273" s="9"/>
      <c r="I273" s="73"/>
      <c r="J273" s="9" t="s">
        <v>2</v>
      </c>
      <c r="L273" s="97" t="str">
        <f>IF($F$4=Menus!$Q$5,"Rows for 3rd Co-Developer Data.",IF($F$4=Menus!$Q$2,"Enter # of Developers in F4.", "Rows N/A - only "&amp;IF($F$4=Menus!$Q$3,"1 Developer","2 Developers")&amp;" listed."))</f>
        <v>Enter # of Developers in F4.</v>
      </c>
      <c r="N273" s="101" t="str">
        <f>IF(OR($F273=Menus!$J$2,$F273=Menus!$J$3,$F273=Menus!$J$4,$F273=Menus!$J$5,$F273=Menus!$J$6,$F273=Menus!$J$7,$F273=Menus!$J$8,$F273=Menus!$J$9,$F273=Menus!$J$10,$F273=Menus!$J$11,$F273=Menus!$J$12,$F273=Menus!$J$13,$F273=Menus!$J$14)=FALSE,Pof1st_NotOK,IF(OR(AND($J273&lt;&gt;Menus!$I$2,$J273&lt;&gt;Menus!$I$3,$J273&lt;&gt;Menus!$I$4,$J273&lt;&gt;Menus!$I$5,$J273&lt;&gt;Menus!$I$6,$J273&lt;&gt;Menus!$I$7,$J273&lt;&gt;Menus!$I$8,$J273&lt;&gt;Menus!$I$9,$J273&lt;&gt;Menus!$I$10),AND(OR($F273=Menus!$H$10,$F273=Menus!$H$11,$F273=Menus!$H$12),AND($J273&lt;&gt;Menus!$I$2,$J273&lt;&gt;Menus!$I$10))),Oof2nd_NotOK,IF(OR($B273=Menus!$N$2,ISERROR(VLOOKUP($R273,$D$215:$J$234,7)))=TRUE,Select1PrincipalNo,IF($F273=Menus!$J$2,SelectaPrincipal,IF(VLOOKUP($R273,$D$215:$J$234,7)=Menus!$I$3,IF(OR($F273=Menus!$J$3,$F273=Menus!$J$4),OK,NOT_OK),IF(VLOOKUP($R273,$D$215:$J$234,7)=Menus!$I$4,IF(OR($F273=Menus!$J$5,$F273=Menus!$J$6,$F273=Menus!$J$7,$F273=Menus!$J$8),OK,NOT_OK),IF(OR(VLOOKUP($R273,$D$215:$J$234,7)=Menus!$I$5,VLOOKUP($R273,$D$215:$J$234,7)=Menus!$I$6),IF(OR($F273=Menus!$J$9,$F273=Menus!$J$10,$F273=Menus!$J$11),OK,NOT_OK),IF(VLOOKUP($R273,$D$215:$J$234,7)=Menus!$I$7,IF(OR($F273=Menus!$J$10,$F273=Menus!$J$11,$F273=Menus!$J$12),OK,NOT_OK),IF(VLOOKUP($R273,$D$215:$J$234,7)=Menus!$I$8,IF(OR($F273=Menus!$J$13,$F273=Menus!$J$14),OK,NOT_OK),IF(VLOOKUP($R273,$D$215:$J$234,7)=Menus!$I$9,IF($F273=Menus!$J$13,OK,NOT_OK),IF(VLOOKUP($R273,$D$215:$J$234,7)=Menus!$I$10,NOT_OK,"")))))))))&amp;IF($D273="","",IF(AND($J273&lt;&gt;Menus!$I$2,$J273&lt;&gt;Menus!$I$10),Last,IF(AND($F273&lt;&gt;Menus!$I$2,$J273=Menus!$I$10),Final,"")))))</f>
        <v>Please select a First Level Principal Entity #, as applicable.</v>
      </c>
      <c r="R273" s="117" t="str">
        <f t="shared" si="11"/>
        <v/>
      </c>
      <c r="T273" s="117">
        <f t="shared" si="10"/>
        <v>0</v>
      </c>
    </row>
    <row r="274" spans="2:20" ht="20.100000000000001" customHeight="1" x14ac:dyDescent="0.25">
      <c r="B274" s="41" t="s">
        <v>12</v>
      </c>
      <c r="D274" s="22" t="str">
        <f>IF($B274=Menus!$P$2,"",IF(LEFT($B274,3)="N/A","N/A",TEXT(IF(RIGHT(LEFT($B274,2),1)=".",LEFT($B274,1),LEFT($B274,2)),"#")&amp;"."&amp;CHOOSE(IF($B274=Menus!$P$2,0,COUNTIF($B$242:$B274,$B274)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4" s="22"/>
      <c r="F274" s="30" t="s">
        <v>2</v>
      </c>
      <c r="G274" s="74"/>
      <c r="H274" s="9"/>
      <c r="I274" s="73"/>
      <c r="J274" s="9" t="s">
        <v>2</v>
      </c>
      <c r="L274" s="97" t="str">
        <f>IF($F$4=Menus!$Q$5,"Rows for 3rd Co-Developer Data.",IF($F$4=Menus!$Q$2,"Enter # of Developers in F4.", "Rows N/A - only "&amp;IF($F$4=Menus!$Q$3,"1 Developer","2 Developers")&amp;" listed."))</f>
        <v>Enter # of Developers in F4.</v>
      </c>
      <c r="N274" s="101" t="str">
        <f>IF(OR($F274=Menus!$J$2,$F274=Menus!$J$3,$F274=Menus!$J$4,$F274=Menus!$J$5,$F274=Menus!$J$6,$F274=Menus!$J$7,$F274=Menus!$J$8,$F274=Menus!$J$9,$F274=Menus!$J$10,$F274=Menus!$J$11,$F274=Menus!$J$12,$F274=Menus!$J$13,$F274=Menus!$J$14)=FALSE,Pof1st_NotOK,IF(OR(AND($J274&lt;&gt;Menus!$I$2,$J274&lt;&gt;Menus!$I$3,$J274&lt;&gt;Menus!$I$4,$J274&lt;&gt;Menus!$I$5,$J274&lt;&gt;Menus!$I$6,$J274&lt;&gt;Menus!$I$7,$J274&lt;&gt;Menus!$I$8,$J274&lt;&gt;Menus!$I$9,$J274&lt;&gt;Menus!$I$10),AND(OR($F274=Menus!$H$10,$F274=Menus!$H$11,$F274=Menus!$H$12),AND($J274&lt;&gt;Menus!$I$2,$J274&lt;&gt;Menus!$I$10))),Oof2nd_NotOK,IF(OR($B274=Menus!$N$2,ISERROR(VLOOKUP($R274,$D$215:$J$234,7)))=TRUE,Select1PrincipalNo,IF($F274=Menus!$J$2,SelectaPrincipal,IF(VLOOKUP($R274,$D$215:$J$234,7)=Menus!$I$3,IF(OR($F274=Menus!$J$3,$F274=Menus!$J$4),OK,NOT_OK),IF(VLOOKUP($R274,$D$215:$J$234,7)=Menus!$I$4,IF(OR($F274=Menus!$J$5,$F274=Menus!$J$6,$F274=Menus!$J$7,$F274=Menus!$J$8),OK,NOT_OK),IF(OR(VLOOKUP($R274,$D$215:$J$234,7)=Menus!$I$5,VLOOKUP($R274,$D$215:$J$234,7)=Menus!$I$6),IF(OR($F274=Menus!$J$9,$F274=Menus!$J$10,$F274=Menus!$J$11),OK,NOT_OK),IF(VLOOKUP($R274,$D$215:$J$234,7)=Menus!$I$7,IF(OR($F274=Menus!$J$10,$F274=Menus!$J$11,$F274=Menus!$J$12),OK,NOT_OK),IF(VLOOKUP($R274,$D$215:$J$234,7)=Menus!$I$8,IF(OR($F274=Menus!$J$13,$F274=Menus!$J$14),OK,NOT_OK),IF(VLOOKUP($R274,$D$215:$J$234,7)=Menus!$I$9,IF($F274=Menus!$J$13,OK,NOT_OK),IF(VLOOKUP($R274,$D$215:$J$234,7)=Menus!$I$10,NOT_OK,"")))))))))&amp;IF($D274="","",IF(AND($J274&lt;&gt;Menus!$I$2,$J274&lt;&gt;Menus!$I$10),Last,IF(AND($F274&lt;&gt;Menus!$I$2,$J274=Menus!$I$10),Final,"")))))</f>
        <v>Please select a First Level Principal Entity #, as applicable.</v>
      </c>
      <c r="R274" s="117" t="str">
        <f t="shared" si="11"/>
        <v/>
      </c>
      <c r="T274" s="117">
        <f t="shared" ref="T274:T301" si="12">IF(OR(N274=NOT_OK,N274=NOT_OK&amp;Last,N274=NOT_OK&amp;Final,N274=Pof1st_NotOK),1,IF(N274=Oof2nd_NotOK,2,IF(N274=OK&amp;Continue,3,IF(N274=OK&amp;Final,4,0))))</f>
        <v>0</v>
      </c>
    </row>
    <row r="275" spans="2:20" ht="20.100000000000001" customHeight="1" x14ac:dyDescent="0.25">
      <c r="B275" s="41" t="s">
        <v>12</v>
      </c>
      <c r="D275" s="22" t="str">
        <f>IF($B275=Menus!$P$2,"",IF(LEFT($B275,3)="N/A","N/A",TEXT(IF(RIGHT(LEFT($B275,2),1)=".",LEFT($B275,1),LEFT($B275,2)),"#")&amp;"."&amp;CHOOSE(IF($B275=Menus!$P$2,0,COUNTIF($B$242:$B275,$B275)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5" s="22"/>
      <c r="F275" s="30" t="s">
        <v>2</v>
      </c>
      <c r="G275" s="74"/>
      <c r="H275" s="9"/>
      <c r="I275" s="73"/>
      <c r="J275" s="9" t="s">
        <v>2</v>
      </c>
      <c r="L275" s="97" t="str">
        <f>IF($F$4=Menus!$Q$5,"Rows for 3rd Co-Developer Data.",IF($F$4=Menus!$Q$2,"Enter # of Developers in F4.", "Rows N/A - only "&amp;IF($F$4=Menus!$Q$3,"1 Developer","2 Developers")&amp;" listed."))</f>
        <v>Enter # of Developers in F4.</v>
      </c>
      <c r="N275" s="101" t="str">
        <f>IF(OR($F275=Menus!$J$2,$F275=Menus!$J$3,$F275=Menus!$J$4,$F275=Menus!$J$5,$F275=Menus!$J$6,$F275=Menus!$J$7,$F275=Menus!$J$8,$F275=Menus!$J$9,$F275=Menus!$J$10,$F275=Menus!$J$11,$F275=Menus!$J$12,$F275=Menus!$J$13,$F275=Menus!$J$14)=FALSE,Pof1st_NotOK,IF(OR(AND($J275&lt;&gt;Menus!$I$2,$J275&lt;&gt;Menus!$I$3,$J275&lt;&gt;Menus!$I$4,$J275&lt;&gt;Menus!$I$5,$J275&lt;&gt;Menus!$I$6,$J275&lt;&gt;Menus!$I$7,$J275&lt;&gt;Menus!$I$8,$J275&lt;&gt;Menus!$I$9,$J275&lt;&gt;Menus!$I$10),AND(OR($F275=Menus!$H$10,$F275=Menus!$H$11,$F275=Menus!$H$12),AND($J275&lt;&gt;Menus!$I$2,$J275&lt;&gt;Menus!$I$10))),Oof2nd_NotOK,IF(OR($B275=Menus!$N$2,ISERROR(VLOOKUP($R275,$D$215:$J$234,7)))=TRUE,Select1PrincipalNo,IF($F275=Menus!$J$2,SelectaPrincipal,IF(VLOOKUP($R275,$D$215:$J$234,7)=Menus!$I$3,IF(OR($F275=Menus!$J$3,$F275=Menus!$J$4),OK,NOT_OK),IF(VLOOKUP($R275,$D$215:$J$234,7)=Menus!$I$4,IF(OR($F275=Menus!$J$5,$F275=Menus!$J$6,$F275=Menus!$J$7,$F275=Menus!$J$8),OK,NOT_OK),IF(OR(VLOOKUP($R275,$D$215:$J$234,7)=Menus!$I$5,VLOOKUP($R275,$D$215:$J$234,7)=Menus!$I$6),IF(OR($F275=Menus!$J$9,$F275=Menus!$J$10,$F275=Menus!$J$11),OK,NOT_OK),IF(VLOOKUP($R275,$D$215:$J$234,7)=Menus!$I$7,IF(OR($F275=Menus!$J$10,$F275=Menus!$J$11,$F275=Menus!$J$12),OK,NOT_OK),IF(VLOOKUP($R275,$D$215:$J$234,7)=Menus!$I$8,IF(OR($F275=Menus!$J$13,$F275=Menus!$J$14),OK,NOT_OK),IF(VLOOKUP($R275,$D$215:$J$234,7)=Menus!$I$9,IF($F275=Menus!$J$13,OK,NOT_OK),IF(VLOOKUP($R275,$D$215:$J$234,7)=Menus!$I$10,NOT_OK,"")))))))))&amp;IF($D275="","",IF(AND($J275&lt;&gt;Menus!$I$2,$J275&lt;&gt;Menus!$I$10),Last,IF(AND($F275&lt;&gt;Menus!$I$2,$J275=Menus!$I$10),Final,"")))))</f>
        <v>Please select a First Level Principal Entity #, as applicable.</v>
      </c>
      <c r="R275" s="117" t="str">
        <f t="shared" si="11"/>
        <v/>
      </c>
      <c r="T275" s="117">
        <f t="shared" si="12"/>
        <v>0</v>
      </c>
    </row>
    <row r="276" spans="2:20" ht="20.100000000000001" customHeight="1" x14ac:dyDescent="0.25">
      <c r="B276" s="41" t="s">
        <v>12</v>
      </c>
      <c r="D276" s="22" t="str">
        <f>IF($B276=Menus!$P$2,"",IF(LEFT($B276,3)="N/A","N/A",TEXT(IF(RIGHT(LEFT($B276,2),1)=".",LEFT($B276,1),LEFT($B276,2)),"#")&amp;"."&amp;CHOOSE(IF($B276=Menus!$P$2,0,COUNTIF($B$242:$B276,$B276)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6" s="22"/>
      <c r="F276" s="30" t="s">
        <v>2</v>
      </c>
      <c r="G276" s="74"/>
      <c r="H276" s="9"/>
      <c r="I276" s="73"/>
      <c r="J276" s="9" t="s">
        <v>2</v>
      </c>
      <c r="L276" s="97" t="str">
        <f>IF($F$4=Menus!$Q$5,"Rows for 3rd Co-Developer Data.",IF($F$4=Menus!$Q$2,"Enter # of Developers in F4.", "Rows N/A - only "&amp;IF($F$4=Menus!$Q$3,"1 Developer","2 Developers")&amp;" listed."))</f>
        <v>Enter # of Developers in F4.</v>
      </c>
      <c r="N276" s="101" t="str">
        <f>IF(OR($F276=Menus!$J$2,$F276=Menus!$J$3,$F276=Menus!$J$4,$F276=Menus!$J$5,$F276=Menus!$J$6,$F276=Menus!$J$7,$F276=Menus!$J$8,$F276=Menus!$J$9,$F276=Menus!$J$10,$F276=Menus!$J$11,$F276=Menus!$J$12,$F276=Menus!$J$13,$F276=Menus!$J$14)=FALSE,Pof1st_NotOK,IF(OR(AND($J276&lt;&gt;Menus!$I$2,$J276&lt;&gt;Menus!$I$3,$J276&lt;&gt;Menus!$I$4,$J276&lt;&gt;Menus!$I$5,$J276&lt;&gt;Menus!$I$6,$J276&lt;&gt;Menus!$I$7,$J276&lt;&gt;Menus!$I$8,$J276&lt;&gt;Menus!$I$9,$J276&lt;&gt;Menus!$I$10),AND(OR($F276=Menus!$H$10,$F276=Menus!$H$11,$F276=Menus!$H$12),AND($J276&lt;&gt;Menus!$I$2,$J276&lt;&gt;Menus!$I$10))),Oof2nd_NotOK,IF(OR($B276=Menus!$N$2,ISERROR(VLOOKUP($R276,$D$215:$J$234,7)))=TRUE,Select1PrincipalNo,IF($F276=Menus!$J$2,SelectaPrincipal,IF(VLOOKUP($R276,$D$215:$J$234,7)=Menus!$I$3,IF(OR($F276=Menus!$J$3,$F276=Menus!$J$4),OK,NOT_OK),IF(VLOOKUP($R276,$D$215:$J$234,7)=Menus!$I$4,IF(OR($F276=Menus!$J$5,$F276=Menus!$J$6,$F276=Menus!$J$7,$F276=Menus!$J$8),OK,NOT_OK),IF(OR(VLOOKUP($R276,$D$215:$J$234,7)=Menus!$I$5,VLOOKUP($R276,$D$215:$J$234,7)=Menus!$I$6),IF(OR($F276=Menus!$J$9,$F276=Menus!$J$10,$F276=Menus!$J$11),OK,NOT_OK),IF(VLOOKUP($R276,$D$215:$J$234,7)=Menus!$I$7,IF(OR($F276=Menus!$J$10,$F276=Menus!$J$11,$F276=Menus!$J$12),OK,NOT_OK),IF(VLOOKUP($R276,$D$215:$J$234,7)=Menus!$I$8,IF(OR($F276=Menus!$J$13,$F276=Menus!$J$14),OK,NOT_OK),IF(VLOOKUP($R276,$D$215:$J$234,7)=Menus!$I$9,IF($F276=Menus!$J$13,OK,NOT_OK),IF(VLOOKUP($R276,$D$215:$J$234,7)=Menus!$I$10,NOT_OK,"")))))))))&amp;IF($D276="","",IF(AND($J276&lt;&gt;Menus!$I$2,$J276&lt;&gt;Menus!$I$10),Last,IF(AND($F276&lt;&gt;Menus!$I$2,$J276=Menus!$I$10),Final,"")))))</f>
        <v>Please select a First Level Principal Entity #, as applicable.</v>
      </c>
      <c r="R276" s="117" t="str">
        <f t="shared" si="11"/>
        <v/>
      </c>
      <c r="T276" s="117">
        <f t="shared" si="12"/>
        <v>0</v>
      </c>
    </row>
    <row r="277" spans="2:20" ht="20.100000000000001" customHeight="1" x14ac:dyDescent="0.25">
      <c r="B277" s="41" t="s">
        <v>12</v>
      </c>
      <c r="D277" s="22" t="str">
        <f>IF($B277=Menus!$P$2,"",IF(LEFT($B277,3)="N/A","N/A",TEXT(IF(RIGHT(LEFT($B277,2),1)=".",LEFT($B277,1),LEFT($B277,2)),"#")&amp;"."&amp;CHOOSE(IF($B277=Menus!$P$2,0,COUNTIF($B$242:$B277,$B277)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7" s="22"/>
      <c r="F277" s="30" t="s">
        <v>2</v>
      </c>
      <c r="G277" s="74"/>
      <c r="H277" s="9"/>
      <c r="I277" s="73"/>
      <c r="J277" s="9" t="s">
        <v>2</v>
      </c>
      <c r="L277" s="97" t="str">
        <f>IF($F$4=Menus!$Q$5,"Rows for 3rd Co-Developer Data.",IF($F$4=Menus!$Q$2,"Enter # of Developers in F4.", "Rows N/A - only "&amp;IF($F$4=Menus!$Q$3,"1 Developer","2 Developers")&amp;" listed."))</f>
        <v>Enter # of Developers in F4.</v>
      </c>
      <c r="N277" s="101" t="str">
        <f>IF(OR($F277=Menus!$J$2,$F277=Menus!$J$3,$F277=Menus!$J$4,$F277=Menus!$J$5,$F277=Menus!$J$6,$F277=Menus!$J$7,$F277=Menus!$J$8,$F277=Menus!$J$9,$F277=Menus!$J$10,$F277=Menus!$J$11,$F277=Menus!$J$12,$F277=Menus!$J$13,$F277=Menus!$J$14)=FALSE,Pof1st_NotOK,IF(OR(AND($J277&lt;&gt;Menus!$I$2,$J277&lt;&gt;Menus!$I$3,$J277&lt;&gt;Menus!$I$4,$J277&lt;&gt;Menus!$I$5,$J277&lt;&gt;Menus!$I$6,$J277&lt;&gt;Menus!$I$7,$J277&lt;&gt;Menus!$I$8,$J277&lt;&gt;Menus!$I$9,$J277&lt;&gt;Menus!$I$10),AND(OR($F277=Menus!$H$10,$F277=Menus!$H$11,$F277=Menus!$H$12),AND($J277&lt;&gt;Menus!$I$2,$J277&lt;&gt;Menus!$I$10))),Oof2nd_NotOK,IF(OR($B277=Menus!$N$2,ISERROR(VLOOKUP($R277,$D$215:$J$234,7)))=TRUE,Select1PrincipalNo,IF($F277=Menus!$J$2,SelectaPrincipal,IF(VLOOKUP($R277,$D$215:$J$234,7)=Menus!$I$3,IF(OR($F277=Menus!$J$3,$F277=Menus!$J$4),OK,NOT_OK),IF(VLOOKUP($R277,$D$215:$J$234,7)=Menus!$I$4,IF(OR($F277=Menus!$J$5,$F277=Menus!$J$6,$F277=Menus!$J$7,$F277=Menus!$J$8),OK,NOT_OK),IF(OR(VLOOKUP($R277,$D$215:$J$234,7)=Menus!$I$5,VLOOKUP($R277,$D$215:$J$234,7)=Menus!$I$6),IF(OR($F277=Menus!$J$9,$F277=Menus!$J$10,$F277=Menus!$J$11),OK,NOT_OK),IF(VLOOKUP($R277,$D$215:$J$234,7)=Menus!$I$7,IF(OR($F277=Menus!$J$10,$F277=Menus!$J$11,$F277=Menus!$J$12),OK,NOT_OK),IF(VLOOKUP($R277,$D$215:$J$234,7)=Menus!$I$8,IF(OR($F277=Menus!$J$13,$F277=Menus!$J$14),OK,NOT_OK),IF(VLOOKUP($R277,$D$215:$J$234,7)=Menus!$I$9,IF($F277=Menus!$J$13,OK,NOT_OK),IF(VLOOKUP($R277,$D$215:$J$234,7)=Menus!$I$10,NOT_OK,"")))))))))&amp;IF($D277="","",IF(AND($J277&lt;&gt;Menus!$I$2,$J277&lt;&gt;Menus!$I$10),Last,IF(AND($F277&lt;&gt;Menus!$I$2,$J277=Menus!$I$10),Final,"")))))</f>
        <v>Please select a First Level Principal Entity #, as applicable.</v>
      </c>
      <c r="R277" s="117" t="str">
        <f t="shared" si="11"/>
        <v/>
      </c>
      <c r="T277" s="117">
        <f t="shared" si="12"/>
        <v>0</v>
      </c>
    </row>
    <row r="278" spans="2:20" ht="20.100000000000001" customHeight="1" x14ac:dyDescent="0.25">
      <c r="B278" s="41" t="s">
        <v>12</v>
      </c>
      <c r="D278" s="22" t="str">
        <f>IF($B278=Menus!$P$2,"",IF(LEFT($B278,3)="N/A","N/A",TEXT(IF(RIGHT(LEFT($B278,2),1)=".",LEFT($B278,1),LEFT($B278,2)),"#")&amp;"."&amp;CHOOSE(IF($B278=Menus!$P$2,0,COUNTIF($B$242:$B278,$B278)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8" s="22"/>
      <c r="F278" s="30" t="s">
        <v>2</v>
      </c>
      <c r="G278" s="74"/>
      <c r="H278" s="9"/>
      <c r="I278" s="73"/>
      <c r="J278" s="9" t="s">
        <v>2</v>
      </c>
      <c r="L278" s="97" t="str">
        <f>IF($F$4=Menus!$Q$5,"Rows for 3rd Co-Developer Data.",IF($F$4=Menus!$Q$2,"Enter # of Developers in F4.", "Rows N/A - only "&amp;IF($F$4=Menus!$Q$3,"1 Developer","2 Developers")&amp;" listed."))</f>
        <v>Enter # of Developers in F4.</v>
      </c>
      <c r="N278" s="101" t="str">
        <f>IF(OR($F278=Menus!$J$2,$F278=Menus!$J$3,$F278=Menus!$J$4,$F278=Menus!$J$5,$F278=Menus!$J$6,$F278=Menus!$J$7,$F278=Menus!$J$8,$F278=Menus!$J$9,$F278=Menus!$J$10,$F278=Menus!$J$11,$F278=Menus!$J$12,$F278=Menus!$J$13,$F278=Menus!$J$14)=FALSE,Pof1st_NotOK,IF(OR(AND($J278&lt;&gt;Menus!$I$2,$J278&lt;&gt;Menus!$I$3,$J278&lt;&gt;Menus!$I$4,$J278&lt;&gt;Menus!$I$5,$J278&lt;&gt;Menus!$I$6,$J278&lt;&gt;Menus!$I$7,$J278&lt;&gt;Menus!$I$8,$J278&lt;&gt;Menus!$I$9,$J278&lt;&gt;Menus!$I$10),AND(OR($F278=Menus!$H$10,$F278=Menus!$H$11,$F278=Menus!$H$12),AND($J278&lt;&gt;Menus!$I$2,$J278&lt;&gt;Menus!$I$10))),Oof2nd_NotOK,IF(OR($B278=Menus!$N$2,ISERROR(VLOOKUP($R278,$D$215:$J$234,7)))=TRUE,Select1PrincipalNo,IF($F278=Menus!$J$2,SelectaPrincipal,IF(VLOOKUP($R278,$D$215:$J$234,7)=Menus!$I$3,IF(OR($F278=Menus!$J$3,$F278=Menus!$J$4),OK,NOT_OK),IF(VLOOKUP($R278,$D$215:$J$234,7)=Menus!$I$4,IF(OR($F278=Menus!$J$5,$F278=Menus!$J$6,$F278=Menus!$J$7,$F278=Menus!$J$8),OK,NOT_OK),IF(OR(VLOOKUP($R278,$D$215:$J$234,7)=Menus!$I$5,VLOOKUP($R278,$D$215:$J$234,7)=Menus!$I$6),IF(OR($F278=Menus!$J$9,$F278=Menus!$J$10,$F278=Menus!$J$11),OK,NOT_OK),IF(VLOOKUP($R278,$D$215:$J$234,7)=Menus!$I$7,IF(OR($F278=Menus!$J$10,$F278=Menus!$J$11,$F278=Menus!$J$12),OK,NOT_OK),IF(VLOOKUP($R278,$D$215:$J$234,7)=Menus!$I$8,IF(OR($F278=Menus!$J$13,$F278=Menus!$J$14),OK,NOT_OK),IF(VLOOKUP($R278,$D$215:$J$234,7)=Menus!$I$9,IF($F278=Menus!$J$13,OK,NOT_OK),IF(VLOOKUP($R278,$D$215:$J$234,7)=Menus!$I$10,NOT_OK,"")))))))))&amp;IF($D278="","",IF(AND($J278&lt;&gt;Menus!$I$2,$J278&lt;&gt;Menus!$I$10),Last,IF(AND($F278&lt;&gt;Menus!$I$2,$J278=Menus!$I$10),Final,"")))))</f>
        <v>Please select a First Level Principal Entity #, as applicable.</v>
      </c>
      <c r="R278" s="117" t="str">
        <f t="shared" si="11"/>
        <v/>
      </c>
      <c r="T278" s="117">
        <f t="shared" si="12"/>
        <v>0</v>
      </c>
    </row>
    <row r="279" spans="2:20" ht="20.100000000000001" customHeight="1" x14ac:dyDescent="0.25">
      <c r="B279" s="41" t="s">
        <v>12</v>
      </c>
      <c r="D279" s="22" t="str">
        <f>IF($B279=Menus!$P$2,"",IF(LEFT($B279,3)="N/A","N/A",TEXT(IF(RIGHT(LEFT($B279,2),1)=".",LEFT($B279,1),LEFT($B279,2)),"#")&amp;"."&amp;CHOOSE(IF($B279=Menus!$P$2,0,COUNTIF($B$242:$B279,$B279)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79" s="22"/>
      <c r="F279" s="30" t="s">
        <v>2</v>
      </c>
      <c r="G279" s="74"/>
      <c r="H279" s="9"/>
      <c r="I279" s="73"/>
      <c r="J279" s="9" t="s">
        <v>2</v>
      </c>
      <c r="L279" s="97" t="str">
        <f>IF($F$4=Menus!$Q$5,"Rows for 3rd Co-Developer Data.",IF($F$4=Menus!$Q$2,"Enter # of Developers in F4.", "Rows N/A - only "&amp;IF($F$4=Menus!$Q$3,"1 Developer","2 Developers")&amp;" listed."))</f>
        <v>Enter # of Developers in F4.</v>
      </c>
      <c r="N279" s="101" t="str">
        <f>IF(OR($F279=Menus!$J$2,$F279=Menus!$J$3,$F279=Menus!$J$4,$F279=Menus!$J$5,$F279=Menus!$J$6,$F279=Menus!$J$7,$F279=Menus!$J$8,$F279=Menus!$J$9,$F279=Menus!$J$10,$F279=Menus!$J$11,$F279=Menus!$J$12,$F279=Menus!$J$13,$F279=Menus!$J$14)=FALSE,Pof1st_NotOK,IF(OR(AND($J279&lt;&gt;Menus!$I$2,$J279&lt;&gt;Menus!$I$3,$J279&lt;&gt;Menus!$I$4,$J279&lt;&gt;Menus!$I$5,$J279&lt;&gt;Menus!$I$6,$J279&lt;&gt;Menus!$I$7,$J279&lt;&gt;Menus!$I$8,$J279&lt;&gt;Menus!$I$9,$J279&lt;&gt;Menus!$I$10),AND(OR($F279=Menus!$H$10,$F279=Menus!$H$11,$F279=Menus!$H$12),AND($J279&lt;&gt;Menus!$I$2,$J279&lt;&gt;Menus!$I$10))),Oof2nd_NotOK,IF(OR($B279=Menus!$N$2,ISERROR(VLOOKUP($R279,$D$215:$J$234,7)))=TRUE,Select1PrincipalNo,IF($F279=Menus!$J$2,SelectaPrincipal,IF(VLOOKUP($R279,$D$215:$J$234,7)=Menus!$I$3,IF(OR($F279=Menus!$J$3,$F279=Menus!$J$4),OK,NOT_OK),IF(VLOOKUP($R279,$D$215:$J$234,7)=Menus!$I$4,IF(OR($F279=Menus!$J$5,$F279=Menus!$J$6,$F279=Menus!$J$7,$F279=Menus!$J$8),OK,NOT_OK),IF(OR(VLOOKUP($R279,$D$215:$J$234,7)=Menus!$I$5,VLOOKUP($R279,$D$215:$J$234,7)=Menus!$I$6),IF(OR($F279=Menus!$J$9,$F279=Menus!$J$10,$F279=Menus!$J$11),OK,NOT_OK),IF(VLOOKUP($R279,$D$215:$J$234,7)=Menus!$I$7,IF(OR($F279=Menus!$J$10,$F279=Menus!$J$11,$F279=Menus!$J$12),OK,NOT_OK),IF(VLOOKUP($R279,$D$215:$J$234,7)=Menus!$I$8,IF(OR($F279=Menus!$J$13,$F279=Menus!$J$14),OK,NOT_OK),IF(VLOOKUP($R279,$D$215:$J$234,7)=Menus!$I$9,IF($F279=Menus!$J$13,OK,NOT_OK),IF(VLOOKUP($R279,$D$215:$J$234,7)=Menus!$I$10,NOT_OK,"")))))))))&amp;IF($D279="","",IF(AND($J279&lt;&gt;Menus!$I$2,$J279&lt;&gt;Menus!$I$10),Last,IF(AND($F279&lt;&gt;Menus!$I$2,$J279=Menus!$I$10),Final,"")))))</f>
        <v>Please select a First Level Principal Entity #, as applicable.</v>
      </c>
      <c r="R279" s="117" t="str">
        <f t="shared" si="11"/>
        <v/>
      </c>
      <c r="T279" s="117">
        <f t="shared" si="12"/>
        <v>0</v>
      </c>
    </row>
    <row r="280" spans="2:20" ht="20.100000000000001" customHeight="1" x14ac:dyDescent="0.25">
      <c r="B280" s="41" t="s">
        <v>12</v>
      </c>
      <c r="D280" s="22" t="str">
        <f>IF($B280=Menus!$P$2,"",IF(LEFT($B280,3)="N/A","N/A",TEXT(IF(RIGHT(LEFT($B280,2),1)=".",LEFT($B280,1),LEFT($B280,2)),"#")&amp;"."&amp;CHOOSE(IF($B280=Menus!$P$2,0,COUNTIF($B$242:$B280,$B280)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0" s="22"/>
      <c r="F280" s="30" t="s">
        <v>2</v>
      </c>
      <c r="G280" s="74"/>
      <c r="H280" s="9"/>
      <c r="I280" s="73"/>
      <c r="J280" s="9" t="s">
        <v>2</v>
      </c>
      <c r="L280" s="97" t="str">
        <f>IF($F$4=Menus!$Q$5,"Rows for 3rd Co-Developer Data.",IF($F$4=Menus!$Q$2,"Enter # of Developers in F4.", "Rows N/A - only "&amp;IF($F$4=Menus!$Q$3,"1 Developer","2 Developers")&amp;" listed."))</f>
        <v>Enter # of Developers in F4.</v>
      </c>
      <c r="N280" s="101" t="str">
        <f>IF(OR($F280=Menus!$J$2,$F280=Menus!$J$3,$F280=Menus!$J$4,$F280=Menus!$J$5,$F280=Menus!$J$6,$F280=Menus!$J$7,$F280=Menus!$J$8,$F280=Menus!$J$9,$F280=Menus!$J$10,$F280=Menus!$J$11,$F280=Menus!$J$12,$F280=Menus!$J$13,$F280=Menus!$J$14)=FALSE,Pof1st_NotOK,IF(OR(AND($J280&lt;&gt;Menus!$I$2,$J280&lt;&gt;Menus!$I$3,$J280&lt;&gt;Menus!$I$4,$J280&lt;&gt;Menus!$I$5,$J280&lt;&gt;Menus!$I$6,$J280&lt;&gt;Menus!$I$7,$J280&lt;&gt;Menus!$I$8,$J280&lt;&gt;Menus!$I$9,$J280&lt;&gt;Menus!$I$10),AND(OR($F280=Menus!$H$10,$F280=Menus!$H$11,$F280=Menus!$H$12),AND($J280&lt;&gt;Menus!$I$2,$J280&lt;&gt;Menus!$I$10))),Oof2nd_NotOK,IF(OR($B280=Menus!$N$2,ISERROR(VLOOKUP($R280,$D$215:$J$234,7)))=TRUE,Select1PrincipalNo,IF($F280=Menus!$J$2,SelectaPrincipal,IF(VLOOKUP($R280,$D$215:$J$234,7)=Menus!$I$3,IF(OR($F280=Menus!$J$3,$F280=Menus!$J$4),OK,NOT_OK),IF(VLOOKUP($R280,$D$215:$J$234,7)=Menus!$I$4,IF(OR($F280=Menus!$J$5,$F280=Menus!$J$6,$F280=Menus!$J$7,$F280=Menus!$J$8),OK,NOT_OK),IF(OR(VLOOKUP($R280,$D$215:$J$234,7)=Menus!$I$5,VLOOKUP($R280,$D$215:$J$234,7)=Menus!$I$6),IF(OR($F280=Menus!$J$9,$F280=Menus!$J$10,$F280=Menus!$J$11),OK,NOT_OK),IF(VLOOKUP($R280,$D$215:$J$234,7)=Menus!$I$7,IF(OR($F280=Menus!$J$10,$F280=Menus!$J$11,$F280=Menus!$J$12),OK,NOT_OK),IF(VLOOKUP($R280,$D$215:$J$234,7)=Menus!$I$8,IF(OR($F280=Menus!$J$13,$F280=Menus!$J$14),OK,NOT_OK),IF(VLOOKUP($R280,$D$215:$J$234,7)=Menus!$I$9,IF($F280=Menus!$J$13,OK,NOT_OK),IF(VLOOKUP($R280,$D$215:$J$234,7)=Menus!$I$10,NOT_OK,"")))))))))&amp;IF($D280="","",IF(AND($J280&lt;&gt;Menus!$I$2,$J280&lt;&gt;Menus!$I$10),Last,IF(AND($F280&lt;&gt;Menus!$I$2,$J280=Menus!$I$10),Final,"")))))</f>
        <v>Please select a First Level Principal Entity #, as applicable.</v>
      </c>
      <c r="R280" s="117" t="str">
        <f t="shared" si="11"/>
        <v/>
      </c>
      <c r="T280" s="117">
        <f t="shared" si="12"/>
        <v>0</v>
      </c>
    </row>
    <row r="281" spans="2:20" ht="20.100000000000001" customHeight="1" x14ac:dyDescent="0.25">
      <c r="B281" s="41" t="s">
        <v>12</v>
      </c>
      <c r="D281" s="22" t="str">
        <f>IF($B281=Menus!$P$2,"",IF(LEFT($B281,3)="N/A","N/A",TEXT(IF(RIGHT(LEFT($B281,2),1)=".",LEFT($B281,1),LEFT($B281,2)),"#")&amp;"."&amp;CHOOSE(IF($B281=Menus!$P$2,0,COUNTIF($B$242:$B281,$B281)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1" s="22"/>
      <c r="F281" s="30" t="s">
        <v>2</v>
      </c>
      <c r="G281" s="74"/>
      <c r="H281" s="9"/>
      <c r="I281" s="73"/>
      <c r="J281" s="9" t="s">
        <v>2</v>
      </c>
      <c r="L281" s="97" t="str">
        <f>IF($F$4=Menus!$Q$5,"Rows for 3rd Co-Developer Data.",IF($F$4=Menus!$Q$2,"Enter # of Developers in F4.", "Rows N/A - only "&amp;IF($F$4=Menus!$Q$3,"1 Developer","2 Developers")&amp;" listed."))</f>
        <v>Enter # of Developers in F4.</v>
      </c>
      <c r="N281" s="101" t="str">
        <f>IF(OR($F281=Menus!$J$2,$F281=Menus!$J$3,$F281=Menus!$J$4,$F281=Menus!$J$5,$F281=Menus!$J$6,$F281=Menus!$J$7,$F281=Menus!$J$8,$F281=Menus!$J$9,$F281=Menus!$J$10,$F281=Menus!$J$11,$F281=Menus!$J$12,$F281=Menus!$J$13,$F281=Menus!$J$14)=FALSE,Pof1st_NotOK,IF(OR(AND($J281&lt;&gt;Menus!$I$2,$J281&lt;&gt;Menus!$I$3,$J281&lt;&gt;Menus!$I$4,$J281&lt;&gt;Menus!$I$5,$J281&lt;&gt;Menus!$I$6,$J281&lt;&gt;Menus!$I$7,$J281&lt;&gt;Menus!$I$8,$J281&lt;&gt;Menus!$I$9,$J281&lt;&gt;Menus!$I$10),AND(OR($F281=Menus!$H$10,$F281=Menus!$H$11,$F281=Menus!$H$12),AND($J281&lt;&gt;Menus!$I$2,$J281&lt;&gt;Menus!$I$10))),Oof2nd_NotOK,IF(OR($B281=Menus!$N$2,ISERROR(VLOOKUP($R281,$D$215:$J$234,7)))=TRUE,Select1PrincipalNo,IF($F281=Menus!$J$2,SelectaPrincipal,IF(VLOOKUP($R281,$D$215:$J$234,7)=Menus!$I$3,IF(OR($F281=Menus!$J$3,$F281=Menus!$J$4),OK,NOT_OK),IF(VLOOKUP($R281,$D$215:$J$234,7)=Menus!$I$4,IF(OR($F281=Menus!$J$5,$F281=Menus!$J$6,$F281=Menus!$J$7,$F281=Menus!$J$8),OK,NOT_OK),IF(OR(VLOOKUP($R281,$D$215:$J$234,7)=Menus!$I$5,VLOOKUP($R281,$D$215:$J$234,7)=Menus!$I$6),IF(OR($F281=Menus!$J$9,$F281=Menus!$J$10,$F281=Menus!$J$11),OK,NOT_OK),IF(VLOOKUP($R281,$D$215:$J$234,7)=Menus!$I$7,IF(OR($F281=Menus!$J$10,$F281=Menus!$J$11,$F281=Menus!$J$12),OK,NOT_OK),IF(VLOOKUP($R281,$D$215:$J$234,7)=Menus!$I$8,IF(OR($F281=Menus!$J$13,$F281=Menus!$J$14),OK,NOT_OK),IF(VLOOKUP($R281,$D$215:$J$234,7)=Menus!$I$9,IF($F281=Menus!$J$13,OK,NOT_OK),IF(VLOOKUP($R281,$D$215:$J$234,7)=Menus!$I$10,NOT_OK,"")))))))))&amp;IF($D281="","",IF(AND($J281&lt;&gt;Menus!$I$2,$J281&lt;&gt;Menus!$I$10),Last,IF(AND($F281&lt;&gt;Menus!$I$2,$J281=Menus!$I$10),Final,"")))))</f>
        <v>Please select a First Level Principal Entity #, as applicable.</v>
      </c>
      <c r="R281" s="117" t="str">
        <f t="shared" si="11"/>
        <v/>
      </c>
      <c r="T281" s="117">
        <f t="shared" si="12"/>
        <v>0</v>
      </c>
    </row>
    <row r="282" spans="2:20" ht="20.100000000000001" customHeight="1" x14ac:dyDescent="0.25">
      <c r="B282" s="41" t="s">
        <v>12</v>
      </c>
      <c r="D282" s="22" t="str">
        <f>IF($B282=Menus!$P$2,"",IF(LEFT($B282,3)="N/A","N/A",TEXT(IF(RIGHT(LEFT($B282,2),1)=".",LEFT($B282,1),LEFT($B282,2)),"#")&amp;"."&amp;CHOOSE(IF($B282=Menus!$P$2,0,COUNTIF($B$242:$B282,$B282)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2" s="22"/>
      <c r="F282" s="30" t="s">
        <v>2</v>
      </c>
      <c r="G282" s="74"/>
      <c r="H282" s="9"/>
      <c r="I282" s="73"/>
      <c r="J282" s="9" t="s">
        <v>2</v>
      </c>
      <c r="L282" s="97" t="str">
        <f>IF($F$4=Menus!$Q$5,"Rows for 3rd Co-Developer Data.",IF($F$4=Menus!$Q$2,"Enter # of Developers in F4.", "Rows N/A - only "&amp;IF($F$4=Menus!$Q$3,"1 Developer","2 Developers")&amp;" listed."))</f>
        <v>Enter # of Developers in F4.</v>
      </c>
      <c r="N282" s="101" t="str">
        <f>IF(OR($F282=Menus!$J$2,$F282=Menus!$J$3,$F282=Menus!$J$4,$F282=Menus!$J$5,$F282=Menus!$J$6,$F282=Menus!$J$7,$F282=Menus!$J$8,$F282=Menus!$J$9,$F282=Menus!$J$10,$F282=Menus!$J$11,$F282=Menus!$J$12,$F282=Menus!$J$13,$F282=Menus!$J$14)=FALSE,Pof1st_NotOK,IF(OR(AND($J282&lt;&gt;Menus!$I$2,$J282&lt;&gt;Menus!$I$3,$J282&lt;&gt;Menus!$I$4,$J282&lt;&gt;Menus!$I$5,$J282&lt;&gt;Menus!$I$6,$J282&lt;&gt;Menus!$I$7,$J282&lt;&gt;Menus!$I$8,$J282&lt;&gt;Menus!$I$9,$J282&lt;&gt;Menus!$I$10),AND(OR($F282=Menus!$H$10,$F282=Menus!$H$11,$F282=Menus!$H$12),AND($J282&lt;&gt;Menus!$I$2,$J282&lt;&gt;Menus!$I$10))),Oof2nd_NotOK,IF(OR($B282=Menus!$N$2,ISERROR(VLOOKUP($R282,$D$215:$J$234,7)))=TRUE,Select1PrincipalNo,IF($F282=Menus!$J$2,SelectaPrincipal,IF(VLOOKUP($R282,$D$215:$J$234,7)=Menus!$I$3,IF(OR($F282=Menus!$J$3,$F282=Menus!$J$4),OK,NOT_OK),IF(VLOOKUP($R282,$D$215:$J$234,7)=Menus!$I$4,IF(OR($F282=Menus!$J$5,$F282=Menus!$J$6,$F282=Menus!$J$7,$F282=Menus!$J$8),OK,NOT_OK),IF(OR(VLOOKUP($R282,$D$215:$J$234,7)=Menus!$I$5,VLOOKUP($R282,$D$215:$J$234,7)=Menus!$I$6),IF(OR($F282=Menus!$J$9,$F282=Menus!$J$10,$F282=Menus!$J$11),OK,NOT_OK),IF(VLOOKUP($R282,$D$215:$J$234,7)=Menus!$I$7,IF(OR($F282=Menus!$J$10,$F282=Menus!$J$11,$F282=Menus!$J$12),OK,NOT_OK),IF(VLOOKUP($R282,$D$215:$J$234,7)=Menus!$I$8,IF(OR($F282=Menus!$J$13,$F282=Menus!$J$14),OK,NOT_OK),IF(VLOOKUP($R282,$D$215:$J$234,7)=Menus!$I$9,IF($F282=Menus!$J$13,OK,NOT_OK),IF(VLOOKUP($R282,$D$215:$J$234,7)=Menus!$I$10,NOT_OK,"")))))))))&amp;IF($D282="","",IF(AND($J282&lt;&gt;Menus!$I$2,$J282&lt;&gt;Menus!$I$10),Last,IF(AND($F282&lt;&gt;Menus!$I$2,$J282=Menus!$I$10),Final,"")))))</f>
        <v>Please select a First Level Principal Entity #, as applicable.</v>
      </c>
      <c r="R282" s="117" t="str">
        <f t="shared" si="11"/>
        <v/>
      </c>
      <c r="T282" s="117">
        <f t="shared" si="12"/>
        <v>0</v>
      </c>
    </row>
    <row r="283" spans="2:20" ht="20.100000000000001" customHeight="1" x14ac:dyDescent="0.25">
      <c r="B283" s="41" t="s">
        <v>12</v>
      </c>
      <c r="D283" s="22" t="str">
        <f>IF($B283=Menus!$P$2,"",IF(LEFT($B283,3)="N/A","N/A",TEXT(IF(RIGHT(LEFT($B283,2),1)=".",LEFT($B283,1),LEFT($B283,2)),"#")&amp;"."&amp;CHOOSE(IF($B283=Menus!$P$2,0,COUNTIF($B$242:$B283,$B283)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3" s="22"/>
      <c r="F283" s="30" t="s">
        <v>2</v>
      </c>
      <c r="G283" s="74"/>
      <c r="H283" s="9"/>
      <c r="I283" s="73"/>
      <c r="J283" s="9" t="s">
        <v>2</v>
      </c>
      <c r="L283" s="97" t="str">
        <f>IF($F$4=Menus!$Q$5,"Rows for 3rd Co-Developer Data.",IF($F$4=Menus!$Q$2,"Enter # of Developers in F4.", "Rows N/A - only "&amp;IF($F$4=Menus!$Q$3,"1 Developer","2 Developers")&amp;" listed."))</f>
        <v>Enter # of Developers in F4.</v>
      </c>
      <c r="N283" s="101" t="str">
        <f>IF(OR($F283=Menus!$J$2,$F283=Menus!$J$3,$F283=Menus!$J$4,$F283=Menus!$J$5,$F283=Menus!$J$6,$F283=Menus!$J$7,$F283=Menus!$J$8,$F283=Menus!$J$9,$F283=Menus!$J$10,$F283=Menus!$J$11,$F283=Menus!$J$12,$F283=Menus!$J$13,$F283=Menus!$J$14)=FALSE,Pof1st_NotOK,IF(OR(AND($J283&lt;&gt;Menus!$I$2,$J283&lt;&gt;Menus!$I$3,$J283&lt;&gt;Menus!$I$4,$J283&lt;&gt;Menus!$I$5,$J283&lt;&gt;Menus!$I$6,$J283&lt;&gt;Menus!$I$7,$J283&lt;&gt;Menus!$I$8,$J283&lt;&gt;Menus!$I$9,$J283&lt;&gt;Menus!$I$10),AND(OR($F283=Menus!$H$10,$F283=Menus!$H$11,$F283=Menus!$H$12),AND($J283&lt;&gt;Menus!$I$2,$J283&lt;&gt;Menus!$I$10))),Oof2nd_NotOK,IF(OR($B283=Menus!$N$2,ISERROR(VLOOKUP($R283,$D$215:$J$234,7)))=TRUE,Select1PrincipalNo,IF($F283=Menus!$J$2,SelectaPrincipal,IF(VLOOKUP($R283,$D$215:$J$234,7)=Menus!$I$3,IF(OR($F283=Menus!$J$3,$F283=Menus!$J$4),OK,NOT_OK),IF(VLOOKUP($R283,$D$215:$J$234,7)=Menus!$I$4,IF(OR($F283=Menus!$J$5,$F283=Menus!$J$6,$F283=Menus!$J$7,$F283=Menus!$J$8),OK,NOT_OK),IF(OR(VLOOKUP($R283,$D$215:$J$234,7)=Menus!$I$5,VLOOKUP($R283,$D$215:$J$234,7)=Menus!$I$6),IF(OR($F283=Menus!$J$9,$F283=Menus!$J$10,$F283=Menus!$J$11),OK,NOT_OK),IF(VLOOKUP($R283,$D$215:$J$234,7)=Menus!$I$7,IF(OR($F283=Menus!$J$10,$F283=Menus!$J$11,$F283=Menus!$J$12),OK,NOT_OK),IF(VLOOKUP($R283,$D$215:$J$234,7)=Menus!$I$8,IF(OR($F283=Menus!$J$13,$F283=Menus!$J$14),OK,NOT_OK),IF(VLOOKUP($R283,$D$215:$J$234,7)=Menus!$I$9,IF($F283=Menus!$J$13,OK,NOT_OK),IF(VLOOKUP($R283,$D$215:$J$234,7)=Menus!$I$10,NOT_OK,"")))))))))&amp;IF($D283="","",IF(AND($J283&lt;&gt;Menus!$I$2,$J283&lt;&gt;Menus!$I$10),Last,IF(AND($F283&lt;&gt;Menus!$I$2,$J283=Menus!$I$10),Final,"")))))</f>
        <v>Please select a First Level Principal Entity #, as applicable.</v>
      </c>
      <c r="R283" s="117" t="str">
        <f t="shared" si="11"/>
        <v/>
      </c>
      <c r="T283" s="117">
        <f t="shared" si="12"/>
        <v>0</v>
      </c>
    </row>
    <row r="284" spans="2:20" ht="20.100000000000001" customHeight="1" x14ac:dyDescent="0.25">
      <c r="B284" s="41" t="s">
        <v>12</v>
      </c>
      <c r="D284" s="22" t="str">
        <f>IF($B284=Menus!$P$2,"",IF(LEFT($B284,3)="N/A","N/A",TEXT(IF(RIGHT(LEFT($B284,2),1)=".",LEFT($B284,1),LEFT($B284,2)),"#")&amp;"."&amp;CHOOSE(IF($B284=Menus!$P$2,0,COUNTIF($B$242:$B284,$B284)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4" s="22"/>
      <c r="F284" s="30" t="s">
        <v>2</v>
      </c>
      <c r="G284" s="74"/>
      <c r="H284" s="9"/>
      <c r="I284" s="73"/>
      <c r="J284" s="9" t="s">
        <v>2</v>
      </c>
      <c r="L284" s="97" t="str">
        <f>IF($F$4=Menus!$Q$5,"Rows for 3rd Co-Developer Data.",IF($F$4=Menus!$Q$2,"Enter # of Developers in F4.", "Rows N/A - only "&amp;IF($F$4=Menus!$Q$3,"1 Developer","2 Developers")&amp;" listed."))</f>
        <v>Enter # of Developers in F4.</v>
      </c>
      <c r="N284" s="101" t="str">
        <f>IF(OR($F284=Menus!$J$2,$F284=Menus!$J$3,$F284=Menus!$J$4,$F284=Menus!$J$5,$F284=Menus!$J$6,$F284=Menus!$J$7,$F284=Menus!$J$8,$F284=Menus!$J$9,$F284=Menus!$J$10,$F284=Menus!$J$11,$F284=Menus!$J$12,$F284=Menus!$J$13,$F284=Menus!$J$14)=FALSE,Pof1st_NotOK,IF(OR(AND($J284&lt;&gt;Menus!$I$2,$J284&lt;&gt;Menus!$I$3,$J284&lt;&gt;Menus!$I$4,$J284&lt;&gt;Menus!$I$5,$J284&lt;&gt;Menus!$I$6,$J284&lt;&gt;Menus!$I$7,$J284&lt;&gt;Menus!$I$8,$J284&lt;&gt;Menus!$I$9,$J284&lt;&gt;Menus!$I$10),AND(OR($F284=Menus!$H$10,$F284=Menus!$H$11,$F284=Menus!$H$12),AND($J284&lt;&gt;Menus!$I$2,$J284&lt;&gt;Menus!$I$10))),Oof2nd_NotOK,IF(OR($B284=Menus!$N$2,ISERROR(VLOOKUP($R284,$D$215:$J$234,7)))=TRUE,Select1PrincipalNo,IF($F284=Menus!$J$2,SelectaPrincipal,IF(VLOOKUP($R284,$D$215:$J$234,7)=Menus!$I$3,IF(OR($F284=Menus!$J$3,$F284=Menus!$J$4),OK,NOT_OK),IF(VLOOKUP($R284,$D$215:$J$234,7)=Menus!$I$4,IF(OR($F284=Menus!$J$5,$F284=Menus!$J$6,$F284=Menus!$J$7,$F284=Menus!$J$8),OK,NOT_OK),IF(OR(VLOOKUP($R284,$D$215:$J$234,7)=Menus!$I$5,VLOOKUP($R284,$D$215:$J$234,7)=Menus!$I$6),IF(OR($F284=Menus!$J$9,$F284=Menus!$J$10,$F284=Menus!$J$11),OK,NOT_OK),IF(VLOOKUP($R284,$D$215:$J$234,7)=Menus!$I$7,IF(OR($F284=Menus!$J$10,$F284=Menus!$J$11,$F284=Menus!$J$12),OK,NOT_OK),IF(VLOOKUP($R284,$D$215:$J$234,7)=Menus!$I$8,IF(OR($F284=Menus!$J$13,$F284=Menus!$J$14),OK,NOT_OK),IF(VLOOKUP($R284,$D$215:$J$234,7)=Menus!$I$9,IF($F284=Menus!$J$13,OK,NOT_OK),IF(VLOOKUP($R284,$D$215:$J$234,7)=Menus!$I$10,NOT_OK,"")))))))))&amp;IF($D284="","",IF(AND($J284&lt;&gt;Menus!$I$2,$J284&lt;&gt;Menus!$I$10),Last,IF(AND($F284&lt;&gt;Menus!$I$2,$J284=Menus!$I$10),Final,"")))))</f>
        <v>Please select a First Level Principal Entity #, as applicable.</v>
      </c>
      <c r="R284" s="117" t="str">
        <f t="shared" si="11"/>
        <v/>
      </c>
      <c r="T284" s="117">
        <f t="shared" si="12"/>
        <v>0</v>
      </c>
    </row>
    <row r="285" spans="2:20" ht="20.100000000000001" customHeight="1" x14ac:dyDescent="0.25">
      <c r="B285" s="41" t="s">
        <v>12</v>
      </c>
      <c r="D285" s="22" t="str">
        <f>IF($B285=Menus!$P$2,"",IF(LEFT($B285,3)="N/A","N/A",TEXT(IF(RIGHT(LEFT($B285,2),1)=".",LEFT($B285,1),LEFT($B285,2)),"#")&amp;"."&amp;CHOOSE(IF($B285=Menus!$P$2,0,COUNTIF($B$242:$B285,$B285)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5" s="22"/>
      <c r="F285" s="30" t="s">
        <v>2</v>
      </c>
      <c r="G285" s="74"/>
      <c r="H285" s="9"/>
      <c r="I285" s="73"/>
      <c r="J285" s="9" t="s">
        <v>2</v>
      </c>
      <c r="L285" s="97" t="str">
        <f>IF($F$4=Menus!$Q$5,"Rows for 3rd Co-Developer Data.",IF($F$4=Menus!$Q$2,"Enter # of Developers in F4.", "Rows N/A - only "&amp;IF($F$4=Menus!$Q$3,"1 Developer","2 Developers")&amp;" listed."))</f>
        <v>Enter # of Developers in F4.</v>
      </c>
      <c r="N285" s="101" t="str">
        <f>IF(OR($F285=Menus!$J$2,$F285=Menus!$J$3,$F285=Menus!$J$4,$F285=Menus!$J$5,$F285=Menus!$J$6,$F285=Menus!$J$7,$F285=Menus!$J$8,$F285=Menus!$J$9,$F285=Menus!$J$10,$F285=Menus!$J$11,$F285=Menus!$J$12,$F285=Menus!$J$13,$F285=Menus!$J$14)=FALSE,Pof1st_NotOK,IF(OR(AND($J285&lt;&gt;Menus!$I$2,$J285&lt;&gt;Menus!$I$3,$J285&lt;&gt;Menus!$I$4,$J285&lt;&gt;Menus!$I$5,$J285&lt;&gt;Menus!$I$6,$J285&lt;&gt;Menus!$I$7,$J285&lt;&gt;Menus!$I$8,$J285&lt;&gt;Menus!$I$9,$J285&lt;&gt;Menus!$I$10),AND(OR($F285=Menus!$H$10,$F285=Menus!$H$11,$F285=Menus!$H$12),AND($J285&lt;&gt;Menus!$I$2,$J285&lt;&gt;Menus!$I$10))),Oof2nd_NotOK,IF(OR($B285=Menus!$N$2,ISERROR(VLOOKUP($R285,$D$215:$J$234,7)))=TRUE,Select1PrincipalNo,IF($F285=Menus!$J$2,SelectaPrincipal,IF(VLOOKUP($R285,$D$215:$J$234,7)=Menus!$I$3,IF(OR($F285=Menus!$J$3,$F285=Menus!$J$4),OK,NOT_OK),IF(VLOOKUP($R285,$D$215:$J$234,7)=Menus!$I$4,IF(OR($F285=Menus!$J$5,$F285=Menus!$J$6,$F285=Menus!$J$7,$F285=Menus!$J$8),OK,NOT_OK),IF(OR(VLOOKUP($R285,$D$215:$J$234,7)=Menus!$I$5,VLOOKUP($R285,$D$215:$J$234,7)=Menus!$I$6),IF(OR($F285=Menus!$J$9,$F285=Menus!$J$10,$F285=Menus!$J$11),OK,NOT_OK),IF(VLOOKUP($R285,$D$215:$J$234,7)=Menus!$I$7,IF(OR($F285=Menus!$J$10,$F285=Menus!$J$11,$F285=Menus!$J$12),OK,NOT_OK),IF(VLOOKUP($R285,$D$215:$J$234,7)=Menus!$I$8,IF(OR($F285=Menus!$J$13,$F285=Menus!$J$14),OK,NOT_OK),IF(VLOOKUP($R285,$D$215:$J$234,7)=Menus!$I$9,IF($F285=Menus!$J$13,OK,NOT_OK),IF(VLOOKUP($R285,$D$215:$J$234,7)=Menus!$I$10,NOT_OK,"")))))))))&amp;IF($D285="","",IF(AND($J285&lt;&gt;Menus!$I$2,$J285&lt;&gt;Menus!$I$10),Last,IF(AND($F285&lt;&gt;Menus!$I$2,$J285=Menus!$I$10),Final,"")))))</f>
        <v>Please select a First Level Principal Entity #, as applicable.</v>
      </c>
      <c r="R285" s="117" t="str">
        <f t="shared" si="11"/>
        <v/>
      </c>
      <c r="T285" s="117">
        <f t="shared" si="12"/>
        <v>0</v>
      </c>
    </row>
    <row r="286" spans="2:20" ht="20.100000000000001" customHeight="1" x14ac:dyDescent="0.25">
      <c r="B286" s="41" t="s">
        <v>12</v>
      </c>
      <c r="D286" s="22" t="str">
        <f>IF($B286=Menus!$P$2,"",IF(LEFT($B286,3)="N/A","N/A",TEXT(IF(RIGHT(LEFT($B286,2),1)=".",LEFT($B286,1),LEFT($B286,2)),"#")&amp;"."&amp;CHOOSE(IF($B286=Menus!$P$2,0,COUNTIF($B$242:$B286,$B286)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6" s="22"/>
      <c r="F286" s="30" t="s">
        <v>2</v>
      </c>
      <c r="G286" s="74"/>
      <c r="H286" s="9"/>
      <c r="I286" s="73"/>
      <c r="J286" s="9" t="s">
        <v>2</v>
      </c>
      <c r="L286" s="97" t="str">
        <f>IF($F$4=Menus!$Q$5,"Rows for 3rd Co-Developer Data.",IF($F$4=Menus!$Q$2,"Enter # of Developers in F4.", "Rows N/A - only "&amp;IF($F$4=Menus!$Q$3,"1 Developer","2 Developers")&amp;" listed."))</f>
        <v>Enter # of Developers in F4.</v>
      </c>
      <c r="N286" s="101" t="str">
        <f>IF(OR($F286=Menus!$J$2,$F286=Menus!$J$3,$F286=Menus!$J$4,$F286=Menus!$J$5,$F286=Menus!$J$6,$F286=Menus!$J$7,$F286=Menus!$J$8,$F286=Menus!$J$9,$F286=Menus!$J$10,$F286=Menus!$J$11,$F286=Menus!$J$12,$F286=Menus!$J$13,$F286=Menus!$J$14)=FALSE,Pof1st_NotOK,IF(OR(AND($J286&lt;&gt;Menus!$I$2,$J286&lt;&gt;Menus!$I$3,$J286&lt;&gt;Menus!$I$4,$J286&lt;&gt;Menus!$I$5,$J286&lt;&gt;Menus!$I$6,$J286&lt;&gt;Menus!$I$7,$J286&lt;&gt;Menus!$I$8,$J286&lt;&gt;Menus!$I$9,$J286&lt;&gt;Menus!$I$10),AND(OR($F286=Menus!$H$10,$F286=Menus!$H$11,$F286=Menus!$H$12),AND($J286&lt;&gt;Menus!$I$2,$J286&lt;&gt;Menus!$I$10))),Oof2nd_NotOK,IF(OR($B286=Menus!$N$2,ISERROR(VLOOKUP($R286,$D$215:$J$234,7)))=TRUE,Select1PrincipalNo,IF($F286=Menus!$J$2,SelectaPrincipal,IF(VLOOKUP($R286,$D$215:$J$234,7)=Menus!$I$3,IF(OR($F286=Menus!$J$3,$F286=Menus!$J$4),OK,NOT_OK),IF(VLOOKUP($R286,$D$215:$J$234,7)=Menus!$I$4,IF(OR($F286=Menus!$J$5,$F286=Menus!$J$6,$F286=Menus!$J$7,$F286=Menus!$J$8),OK,NOT_OK),IF(OR(VLOOKUP($R286,$D$215:$J$234,7)=Menus!$I$5,VLOOKUP($R286,$D$215:$J$234,7)=Menus!$I$6),IF(OR($F286=Menus!$J$9,$F286=Menus!$J$10,$F286=Menus!$J$11),OK,NOT_OK),IF(VLOOKUP($R286,$D$215:$J$234,7)=Menus!$I$7,IF(OR($F286=Menus!$J$10,$F286=Menus!$J$11,$F286=Menus!$J$12),OK,NOT_OK),IF(VLOOKUP($R286,$D$215:$J$234,7)=Menus!$I$8,IF(OR($F286=Menus!$J$13,$F286=Menus!$J$14),OK,NOT_OK),IF(VLOOKUP($R286,$D$215:$J$234,7)=Menus!$I$9,IF($F286=Menus!$J$13,OK,NOT_OK),IF(VLOOKUP($R286,$D$215:$J$234,7)=Menus!$I$10,NOT_OK,"")))))))))&amp;IF($D286="","",IF(AND($J286&lt;&gt;Menus!$I$2,$J286&lt;&gt;Menus!$I$10),Last,IF(AND($F286&lt;&gt;Menus!$I$2,$J286=Menus!$I$10),Final,"")))))</f>
        <v>Please select a First Level Principal Entity #, as applicable.</v>
      </c>
      <c r="R286" s="117" t="str">
        <f t="shared" si="11"/>
        <v/>
      </c>
      <c r="T286" s="117">
        <f t="shared" si="12"/>
        <v>0</v>
      </c>
    </row>
    <row r="287" spans="2:20" ht="20.100000000000001" customHeight="1" x14ac:dyDescent="0.25">
      <c r="B287" s="41" t="s">
        <v>12</v>
      </c>
      <c r="D287" s="22" t="str">
        <f>IF($B287=Menus!$P$2,"",IF(LEFT($B287,3)="N/A","N/A",TEXT(IF(RIGHT(LEFT($B287,2),1)=".",LEFT($B287,1),LEFT($B287,2)),"#")&amp;"."&amp;CHOOSE(IF($B287=Menus!$P$2,0,COUNTIF($B$242:$B287,$B287)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7" s="22"/>
      <c r="F287" s="30" t="s">
        <v>2</v>
      </c>
      <c r="G287" s="74"/>
      <c r="H287" s="9"/>
      <c r="I287" s="73"/>
      <c r="J287" s="9" t="s">
        <v>2</v>
      </c>
      <c r="L287" s="97" t="str">
        <f>IF($F$4=Menus!$Q$5,"Rows for 3rd Co-Developer Data.",IF($F$4=Menus!$Q$2,"Enter # of Developers in F4.", "Rows N/A - only "&amp;IF($F$4=Menus!$Q$3,"1 Developer","2 Developers")&amp;" listed."))</f>
        <v>Enter # of Developers in F4.</v>
      </c>
      <c r="N287" s="101" t="str">
        <f>IF(OR($F287=Menus!$J$2,$F287=Menus!$J$3,$F287=Menus!$J$4,$F287=Menus!$J$5,$F287=Menus!$J$6,$F287=Menus!$J$7,$F287=Menus!$J$8,$F287=Menus!$J$9,$F287=Menus!$J$10,$F287=Menus!$J$11,$F287=Menus!$J$12,$F287=Menus!$J$13,$F287=Menus!$J$14)=FALSE,Pof1st_NotOK,IF(OR(AND($J287&lt;&gt;Menus!$I$2,$J287&lt;&gt;Menus!$I$3,$J287&lt;&gt;Menus!$I$4,$J287&lt;&gt;Menus!$I$5,$J287&lt;&gt;Menus!$I$6,$J287&lt;&gt;Menus!$I$7,$J287&lt;&gt;Menus!$I$8,$J287&lt;&gt;Menus!$I$9,$J287&lt;&gt;Menus!$I$10),AND(OR($F287=Menus!$H$10,$F287=Menus!$H$11,$F287=Menus!$H$12),AND($J287&lt;&gt;Menus!$I$2,$J287&lt;&gt;Menus!$I$10))),Oof2nd_NotOK,IF(OR($B287=Menus!$N$2,ISERROR(VLOOKUP($R287,$D$215:$J$234,7)))=TRUE,Select1PrincipalNo,IF($F287=Menus!$J$2,SelectaPrincipal,IF(VLOOKUP($R287,$D$215:$J$234,7)=Menus!$I$3,IF(OR($F287=Menus!$J$3,$F287=Menus!$J$4),OK,NOT_OK),IF(VLOOKUP($R287,$D$215:$J$234,7)=Menus!$I$4,IF(OR($F287=Menus!$J$5,$F287=Menus!$J$6,$F287=Menus!$J$7,$F287=Menus!$J$8),OK,NOT_OK),IF(OR(VLOOKUP($R287,$D$215:$J$234,7)=Menus!$I$5,VLOOKUP($R287,$D$215:$J$234,7)=Menus!$I$6),IF(OR($F287=Menus!$J$9,$F287=Menus!$J$10,$F287=Menus!$J$11),OK,NOT_OK),IF(VLOOKUP($R287,$D$215:$J$234,7)=Menus!$I$7,IF(OR($F287=Menus!$J$10,$F287=Menus!$J$11,$F287=Menus!$J$12),OK,NOT_OK),IF(VLOOKUP($R287,$D$215:$J$234,7)=Menus!$I$8,IF(OR($F287=Menus!$J$13,$F287=Menus!$J$14),OK,NOT_OK),IF(VLOOKUP($R287,$D$215:$J$234,7)=Menus!$I$9,IF($F287=Menus!$J$13,OK,NOT_OK),IF(VLOOKUP($R287,$D$215:$J$234,7)=Menus!$I$10,NOT_OK,"")))))))))&amp;IF($D287="","",IF(AND($J287&lt;&gt;Menus!$I$2,$J287&lt;&gt;Menus!$I$10),Last,IF(AND($F287&lt;&gt;Menus!$I$2,$J287=Menus!$I$10),Final,"")))))</f>
        <v>Please select a First Level Principal Entity #, as applicable.</v>
      </c>
      <c r="R287" s="117" t="str">
        <f t="shared" si="11"/>
        <v/>
      </c>
      <c r="T287" s="117">
        <f t="shared" si="12"/>
        <v>0</v>
      </c>
    </row>
    <row r="288" spans="2:20" ht="20.100000000000001" customHeight="1" x14ac:dyDescent="0.25">
      <c r="B288" s="41" t="s">
        <v>12</v>
      </c>
      <c r="D288" s="22" t="str">
        <f>IF($B288=Menus!$P$2,"",IF(LEFT($B288,3)="N/A","N/A",TEXT(IF(RIGHT(LEFT($B288,2),1)=".",LEFT($B288,1),LEFT($B288,2)),"#")&amp;"."&amp;CHOOSE(IF($B288=Menus!$P$2,0,COUNTIF($B$242:$B288,$B288)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8" s="22"/>
      <c r="F288" s="30" t="s">
        <v>2</v>
      </c>
      <c r="G288" s="74"/>
      <c r="H288" s="9"/>
      <c r="I288" s="73"/>
      <c r="J288" s="9" t="s">
        <v>2</v>
      </c>
      <c r="L288" s="97" t="str">
        <f>IF($F$4=Menus!$Q$5,"Rows for 3rd Co-Developer Data.",IF($F$4=Menus!$Q$2,"Enter # of Developers in F4.", "Rows N/A - only "&amp;IF($F$4=Menus!$Q$3,"1 Developer","2 Developers")&amp;" listed."))</f>
        <v>Enter # of Developers in F4.</v>
      </c>
      <c r="N288" s="101" t="str">
        <f>IF(OR($F288=Menus!$J$2,$F288=Menus!$J$3,$F288=Menus!$J$4,$F288=Menus!$J$5,$F288=Menus!$J$6,$F288=Menus!$J$7,$F288=Menus!$J$8,$F288=Menus!$J$9,$F288=Menus!$J$10,$F288=Menus!$J$11,$F288=Menus!$J$12,$F288=Menus!$J$13,$F288=Menus!$J$14)=FALSE,Pof1st_NotOK,IF(OR(AND($J288&lt;&gt;Menus!$I$2,$J288&lt;&gt;Menus!$I$3,$J288&lt;&gt;Menus!$I$4,$J288&lt;&gt;Menus!$I$5,$J288&lt;&gt;Menus!$I$6,$J288&lt;&gt;Menus!$I$7,$J288&lt;&gt;Menus!$I$8,$J288&lt;&gt;Menus!$I$9,$J288&lt;&gt;Menus!$I$10),AND(OR($F288=Menus!$H$10,$F288=Menus!$H$11,$F288=Menus!$H$12),AND($J288&lt;&gt;Menus!$I$2,$J288&lt;&gt;Menus!$I$10))),Oof2nd_NotOK,IF(OR($B288=Menus!$N$2,ISERROR(VLOOKUP($R288,$D$215:$J$234,7)))=TRUE,Select1PrincipalNo,IF($F288=Menus!$J$2,SelectaPrincipal,IF(VLOOKUP($R288,$D$215:$J$234,7)=Menus!$I$3,IF(OR($F288=Menus!$J$3,$F288=Menus!$J$4),OK,NOT_OK),IF(VLOOKUP($R288,$D$215:$J$234,7)=Menus!$I$4,IF(OR($F288=Menus!$J$5,$F288=Menus!$J$6,$F288=Menus!$J$7,$F288=Menus!$J$8),OK,NOT_OK),IF(OR(VLOOKUP($R288,$D$215:$J$234,7)=Menus!$I$5,VLOOKUP($R288,$D$215:$J$234,7)=Menus!$I$6),IF(OR($F288=Menus!$J$9,$F288=Menus!$J$10,$F288=Menus!$J$11),OK,NOT_OK),IF(VLOOKUP($R288,$D$215:$J$234,7)=Menus!$I$7,IF(OR($F288=Menus!$J$10,$F288=Menus!$J$11,$F288=Menus!$J$12),OK,NOT_OK),IF(VLOOKUP($R288,$D$215:$J$234,7)=Menus!$I$8,IF(OR($F288=Menus!$J$13,$F288=Menus!$J$14),OK,NOT_OK),IF(VLOOKUP($R288,$D$215:$J$234,7)=Menus!$I$9,IF($F288=Menus!$J$13,OK,NOT_OK),IF(VLOOKUP($R288,$D$215:$J$234,7)=Menus!$I$10,NOT_OK,"")))))))))&amp;IF($D288="","",IF(AND($J288&lt;&gt;Menus!$I$2,$J288&lt;&gt;Menus!$I$10),Last,IF(AND($F288&lt;&gt;Menus!$I$2,$J288=Menus!$I$10),Final,"")))))</f>
        <v>Please select a First Level Principal Entity #, as applicable.</v>
      </c>
      <c r="R288" s="117" t="str">
        <f t="shared" si="11"/>
        <v/>
      </c>
      <c r="T288" s="117">
        <f t="shared" si="12"/>
        <v>0</v>
      </c>
    </row>
    <row r="289" spans="2:20" ht="20.100000000000001" customHeight="1" x14ac:dyDescent="0.25">
      <c r="B289" s="41" t="s">
        <v>12</v>
      </c>
      <c r="D289" s="22" t="str">
        <f>IF($B289=Menus!$P$2,"",IF(LEFT($B289,3)="N/A","N/A",TEXT(IF(RIGHT(LEFT($B289,2),1)=".",LEFT($B289,1),LEFT($B289,2)),"#")&amp;"."&amp;CHOOSE(IF($B289=Menus!$P$2,0,COUNTIF($B$242:$B289,$B289)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89" s="22"/>
      <c r="F289" s="30" t="s">
        <v>2</v>
      </c>
      <c r="G289" s="74"/>
      <c r="H289" s="9"/>
      <c r="I289" s="73"/>
      <c r="J289" s="9" t="s">
        <v>2</v>
      </c>
      <c r="L289" s="97" t="str">
        <f>IF($F$4=Menus!$Q$5,"Rows for 3rd Co-Developer Data.",IF($F$4=Menus!$Q$2,"Enter # of Developers in F4.", "Rows N/A - only "&amp;IF($F$4=Menus!$Q$3,"1 Developer","2 Developers")&amp;" listed."))</f>
        <v>Enter # of Developers in F4.</v>
      </c>
      <c r="N289" s="101" t="str">
        <f>IF(OR($F289=Menus!$J$2,$F289=Menus!$J$3,$F289=Menus!$J$4,$F289=Menus!$J$5,$F289=Menus!$J$6,$F289=Menus!$J$7,$F289=Menus!$J$8,$F289=Menus!$J$9,$F289=Menus!$J$10,$F289=Menus!$J$11,$F289=Menus!$J$12,$F289=Menus!$J$13,$F289=Menus!$J$14)=FALSE,Pof1st_NotOK,IF(OR(AND($J289&lt;&gt;Menus!$I$2,$J289&lt;&gt;Menus!$I$3,$J289&lt;&gt;Menus!$I$4,$J289&lt;&gt;Menus!$I$5,$J289&lt;&gt;Menus!$I$6,$J289&lt;&gt;Menus!$I$7,$J289&lt;&gt;Menus!$I$8,$J289&lt;&gt;Menus!$I$9,$J289&lt;&gt;Menus!$I$10),AND(OR($F289=Menus!$H$10,$F289=Menus!$H$11,$F289=Menus!$H$12),AND($J289&lt;&gt;Menus!$I$2,$J289&lt;&gt;Menus!$I$10))),Oof2nd_NotOK,IF(OR($B289=Menus!$N$2,ISERROR(VLOOKUP($R289,$D$215:$J$234,7)))=TRUE,Select1PrincipalNo,IF($F289=Menus!$J$2,SelectaPrincipal,IF(VLOOKUP($R289,$D$215:$J$234,7)=Menus!$I$3,IF(OR($F289=Menus!$J$3,$F289=Menus!$J$4),OK,NOT_OK),IF(VLOOKUP($R289,$D$215:$J$234,7)=Menus!$I$4,IF(OR($F289=Menus!$J$5,$F289=Menus!$J$6,$F289=Menus!$J$7,$F289=Menus!$J$8),OK,NOT_OK),IF(OR(VLOOKUP($R289,$D$215:$J$234,7)=Menus!$I$5,VLOOKUP($R289,$D$215:$J$234,7)=Menus!$I$6),IF(OR($F289=Menus!$J$9,$F289=Menus!$J$10,$F289=Menus!$J$11),OK,NOT_OK),IF(VLOOKUP($R289,$D$215:$J$234,7)=Menus!$I$7,IF(OR($F289=Menus!$J$10,$F289=Menus!$J$11,$F289=Menus!$J$12),OK,NOT_OK),IF(VLOOKUP($R289,$D$215:$J$234,7)=Menus!$I$8,IF(OR($F289=Menus!$J$13,$F289=Menus!$J$14),OK,NOT_OK),IF(VLOOKUP($R289,$D$215:$J$234,7)=Menus!$I$9,IF($F289=Menus!$J$13,OK,NOT_OK),IF(VLOOKUP($R289,$D$215:$J$234,7)=Menus!$I$10,NOT_OK,"")))))))))&amp;IF($D289="","",IF(AND($J289&lt;&gt;Menus!$I$2,$J289&lt;&gt;Menus!$I$10),Last,IF(AND($F289&lt;&gt;Menus!$I$2,$J289=Menus!$I$10),Final,"")))))</f>
        <v>Please select a First Level Principal Entity #, as applicable.</v>
      </c>
      <c r="R289" s="117" t="str">
        <f t="shared" si="11"/>
        <v/>
      </c>
      <c r="T289" s="117">
        <f t="shared" si="12"/>
        <v>0</v>
      </c>
    </row>
    <row r="290" spans="2:20" ht="20.100000000000001" customHeight="1" x14ac:dyDescent="0.25">
      <c r="B290" s="41" t="s">
        <v>12</v>
      </c>
      <c r="D290" s="22" t="str">
        <f>IF($B290=Menus!$P$2,"",IF(LEFT($B290,3)="N/A","N/A",TEXT(IF(RIGHT(LEFT($B290,2),1)=".",LEFT($B290,1),LEFT($B290,2)),"#")&amp;"."&amp;CHOOSE(IF($B290=Menus!$P$2,0,COUNTIF($B$242:$B290,$B290)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0" s="22"/>
      <c r="F290" s="30" t="s">
        <v>2</v>
      </c>
      <c r="G290" s="74"/>
      <c r="H290" s="9"/>
      <c r="I290" s="73"/>
      <c r="J290" s="9" t="s">
        <v>2</v>
      </c>
      <c r="L290" s="97" t="str">
        <f>IF($F$4=Menus!$Q$5,"Rows for 3rd Co-Developer Data.",IF($F$4=Menus!$Q$2,"Enter # of Developers in F4.", "Rows N/A - only "&amp;IF($F$4=Menus!$Q$3,"1 Developer","2 Developers")&amp;" listed."))</f>
        <v>Enter # of Developers in F4.</v>
      </c>
      <c r="N290" s="101" t="str">
        <f>IF(OR($F290=Menus!$J$2,$F290=Menus!$J$3,$F290=Menus!$J$4,$F290=Menus!$J$5,$F290=Menus!$J$6,$F290=Menus!$J$7,$F290=Menus!$J$8,$F290=Menus!$J$9,$F290=Menus!$J$10,$F290=Menus!$J$11,$F290=Menus!$J$12,$F290=Menus!$J$13,$F290=Menus!$J$14)=FALSE,Pof1st_NotOK,IF(OR(AND($J290&lt;&gt;Menus!$I$2,$J290&lt;&gt;Menus!$I$3,$J290&lt;&gt;Menus!$I$4,$J290&lt;&gt;Menus!$I$5,$J290&lt;&gt;Menus!$I$6,$J290&lt;&gt;Menus!$I$7,$J290&lt;&gt;Menus!$I$8,$J290&lt;&gt;Menus!$I$9,$J290&lt;&gt;Menus!$I$10),AND(OR($F290=Menus!$H$10,$F290=Menus!$H$11,$F290=Menus!$H$12),AND($J290&lt;&gt;Menus!$I$2,$J290&lt;&gt;Menus!$I$10))),Oof2nd_NotOK,IF(OR($B290=Menus!$N$2,ISERROR(VLOOKUP($R290,$D$215:$J$234,7)))=TRUE,Select1PrincipalNo,IF($F290=Menus!$J$2,SelectaPrincipal,IF(VLOOKUP($R290,$D$215:$J$234,7)=Menus!$I$3,IF(OR($F290=Menus!$J$3,$F290=Menus!$J$4),OK,NOT_OK),IF(VLOOKUP($R290,$D$215:$J$234,7)=Menus!$I$4,IF(OR($F290=Menus!$J$5,$F290=Menus!$J$6,$F290=Menus!$J$7,$F290=Menus!$J$8),OK,NOT_OK),IF(OR(VLOOKUP($R290,$D$215:$J$234,7)=Menus!$I$5,VLOOKUP($R290,$D$215:$J$234,7)=Menus!$I$6),IF(OR($F290=Menus!$J$9,$F290=Menus!$J$10,$F290=Menus!$J$11),OK,NOT_OK),IF(VLOOKUP($R290,$D$215:$J$234,7)=Menus!$I$7,IF(OR($F290=Menus!$J$10,$F290=Menus!$J$11,$F290=Menus!$J$12),OK,NOT_OK),IF(VLOOKUP($R290,$D$215:$J$234,7)=Menus!$I$8,IF(OR($F290=Menus!$J$13,$F290=Menus!$J$14),OK,NOT_OK),IF(VLOOKUP($R290,$D$215:$J$234,7)=Menus!$I$9,IF($F290=Menus!$J$13,OK,NOT_OK),IF(VLOOKUP($R290,$D$215:$J$234,7)=Menus!$I$10,NOT_OK,"")))))))))&amp;IF($D290="","",IF(AND($J290&lt;&gt;Menus!$I$2,$J290&lt;&gt;Menus!$I$10),Last,IF(AND($F290&lt;&gt;Menus!$I$2,$J290=Menus!$I$10),Final,"")))))</f>
        <v>Please select a First Level Principal Entity #, as applicable.</v>
      </c>
      <c r="R290" s="117" t="str">
        <f t="shared" si="11"/>
        <v/>
      </c>
      <c r="T290" s="117">
        <f t="shared" si="12"/>
        <v>0</v>
      </c>
    </row>
    <row r="291" spans="2:20" ht="20.100000000000001" customHeight="1" x14ac:dyDescent="0.25">
      <c r="B291" s="41" t="s">
        <v>12</v>
      </c>
      <c r="D291" s="22" t="str">
        <f>IF($B291=Menus!$P$2,"",IF(LEFT($B291,3)="N/A","N/A",TEXT(IF(RIGHT(LEFT($B291,2),1)=".",LEFT($B291,1),LEFT($B291,2)),"#")&amp;"."&amp;CHOOSE(IF($B291=Menus!$P$2,0,COUNTIF($B$242:$B291,$B291)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1" s="22"/>
      <c r="F291" s="30" t="s">
        <v>2</v>
      </c>
      <c r="G291" s="74"/>
      <c r="H291" s="9"/>
      <c r="I291" s="73"/>
      <c r="J291" s="9" t="s">
        <v>2</v>
      </c>
      <c r="L291" s="97" t="str">
        <f>IF($F$4=Menus!$Q$5,"Rows for 3rd Co-Developer Data.",IF($F$4=Menus!$Q$2,"Enter # of Developers in F4.", "Rows N/A - only "&amp;IF($F$4=Menus!$Q$3,"1 Developer","2 Developers")&amp;" listed."))</f>
        <v>Enter # of Developers in F4.</v>
      </c>
      <c r="N291" s="101" t="str">
        <f>IF(OR($F291=Menus!$J$2,$F291=Menus!$J$3,$F291=Menus!$J$4,$F291=Menus!$J$5,$F291=Menus!$J$6,$F291=Menus!$J$7,$F291=Menus!$J$8,$F291=Menus!$J$9,$F291=Menus!$J$10,$F291=Menus!$J$11,$F291=Menus!$J$12,$F291=Menus!$J$13,$F291=Menus!$J$14)=FALSE,Pof1st_NotOK,IF(OR(AND($J291&lt;&gt;Menus!$I$2,$J291&lt;&gt;Menus!$I$3,$J291&lt;&gt;Menus!$I$4,$J291&lt;&gt;Menus!$I$5,$J291&lt;&gt;Menus!$I$6,$J291&lt;&gt;Menus!$I$7,$J291&lt;&gt;Menus!$I$8,$J291&lt;&gt;Menus!$I$9,$J291&lt;&gt;Menus!$I$10),AND(OR($F291=Menus!$H$10,$F291=Menus!$H$11,$F291=Menus!$H$12),AND($J291&lt;&gt;Menus!$I$2,$J291&lt;&gt;Menus!$I$10))),Oof2nd_NotOK,IF(OR($B291=Menus!$N$2,ISERROR(VLOOKUP($R291,$D$215:$J$234,7)))=TRUE,Select1PrincipalNo,IF($F291=Menus!$J$2,SelectaPrincipal,IF(VLOOKUP($R291,$D$215:$J$234,7)=Menus!$I$3,IF(OR($F291=Menus!$J$3,$F291=Menus!$J$4),OK,NOT_OK),IF(VLOOKUP($R291,$D$215:$J$234,7)=Menus!$I$4,IF(OR($F291=Menus!$J$5,$F291=Menus!$J$6,$F291=Menus!$J$7,$F291=Menus!$J$8),OK,NOT_OK),IF(OR(VLOOKUP($R291,$D$215:$J$234,7)=Menus!$I$5,VLOOKUP($R291,$D$215:$J$234,7)=Menus!$I$6),IF(OR($F291=Menus!$J$9,$F291=Menus!$J$10,$F291=Menus!$J$11),OK,NOT_OK),IF(VLOOKUP($R291,$D$215:$J$234,7)=Menus!$I$7,IF(OR($F291=Menus!$J$10,$F291=Menus!$J$11,$F291=Menus!$J$12),OK,NOT_OK),IF(VLOOKUP($R291,$D$215:$J$234,7)=Menus!$I$8,IF(OR($F291=Menus!$J$13,$F291=Menus!$J$14),OK,NOT_OK),IF(VLOOKUP($R291,$D$215:$J$234,7)=Menus!$I$9,IF($F291=Menus!$J$13,OK,NOT_OK),IF(VLOOKUP($R291,$D$215:$J$234,7)=Menus!$I$10,NOT_OK,"")))))))))&amp;IF($D291="","",IF(AND($J291&lt;&gt;Menus!$I$2,$J291&lt;&gt;Menus!$I$10),Last,IF(AND($F291&lt;&gt;Menus!$I$2,$J291=Menus!$I$10),Final,"")))))</f>
        <v>Please select a First Level Principal Entity #, as applicable.</v>
      </c>
      <c r="R291" s="117" t="str">
        <f t="shared" si="11"/>
        <v/>
      </c>
      <c r="T291" s="117">
        <f t="shared" si="12"/>
        <v>0</v>
      </c>
    </row>
    <row r="292" spans="2:20" ht="20.100000000000001" customHeight="1" x14ac:dyDescent="0.25">
      <c r="B292" s="123" t="s">
        <v>12</v>
      </c>
      <c r="D292" s="22" t="str">
        <f>IF($B292=Menus!$P$2,"",IF(LEFT($B292,3)="N/A","N/A",TEXT(IF(RIGHT(LEFT($B292,2),1)=".",LEFT($B292,1),LEFT($B292,2)),"#")&amp;"."&amp;CHOOSE(IF($B292=Menus!$P$2,0,COUNTIF($B$242:$B292,$B292))+1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2" s="22"/>
      <c r="F292" s="30" t="s">
        <v>2</v>
      </c>
      <c r="G292" s="74"/>
      <c r="H292" s="9"/>
      <c r="I292" s="73"/>
      <c r="J292" s="9" t="s">
        <v>2</v>
      </c>
      <c r="L292" s="97" t="str">
        <f>IF($F$4=Menus!$Q$5,"Rows for 3rd Co-Developer Data.",IF($F$4=Menus!$Q$2,"Enter # of Developers in F4.", "Rows N/A - only "&amp;IF($F$4=Menus!$Q$3,"1 Developer","2 Developers")&amp;" listed."))</f>
        <v>Enter # of Developers in F4.</v>
      </c>
      <c r="N292" s="101" t="str">
        <f>IF(OR($F292=Menus!$J$2,$F292=Menus!$J$3,$F292=Menus!$J$4,$F292=Menus!$J$5,$F292=Menus!$J$6,$F292=Menus!$J$7,$F292=Menus!$J$8,$F292=Menus!$J$9,$F292=Menus!$J$10,$F292=Menus!$J$11,$F292=Menus!$J$12,$F292=Menus!$J$13,$F292=Menus!$J$14)=FALSE,Pof1st_NotOK,IF(OR(AND($J292&lt;&gt;Menus!$I$2,$J292&lt;&gt;Menus!$I$3,$J292&lt;&gt;Menus!$I$4,$J292&lt;&gt;Menus!$I$5,$J292&lt;&gt;Menus!$I$6,$J292&lt;&gt;Menus!$I$7,$J292&lt;&gt;Menus!$I$8,$J292&lt;&gt;Menus!$I$9,$J292&lt;&gt;Menus!$I$10),AND(OR($F292=Menus!$H$10,$F292=Menus!$H$11,$F292=Menus!$H$12),AND($J292&lt;&gt;Menus!$I$2,$J292&lt;&gt;Menus!$I$10))),Oof2nd_NotOK,IF(OR($B292=Menus!$N$2,ISERROR(VLOOKUP($R292,$D$215:$J$234,7)))=TRUE,Select1PrincipalNo,IF($F292=Menus!$J$2,SelectaPrincipal,IF(VLOOKUP($R292,$D$215:$J$234,7)=Menus!$I$3,IF(OR($F292=Menus!$J$3,$F292=Menus!$J$4),OK,NOT_OK),IF(VLOOKUP($R292,$D$215:$J$234,7)=Menus!$I$4,IF(OR($F292=Menus!$J$5,$F292=Menus!$J$6,$F292=Menus!$J$7,$F292=Menus!$J$8),OK,NOT_OK),IF(OR(VLOOKUP($R292,$D$215:$J$234,7)=Menus!$I$5,VLOOKUP($R292,$D$215:$J$234,7)=Menus!$I$6),IF(OR($F292=Menus!$J$9,$F292=Menus!$J$10,$F292=Menus!$J$11),OK,NOT_OK),IF(VLOOKUP($R292,$D$215:$J$234,7)=Menus!$I$7,IF(OR($F292=Menus!$J$10,$F292=Menus!$J$11,$F292=Menus!$J$12),OK,NOT_OK),IF(VLOOKUP($R292,$D$215:$J$234,7)=Menus!$I$8,IF(OR($F292=Menus!$J$13,$F292=Menus!$J$14),OK,NOT_OK),IF(VLOOKUP($R292,$D$215:$J$234,7)=Menus!$I$9,IF($F292=Menus!$J$13,OK,NOT_OK),IF(VLOOKUP($R292,$D$215:$J$234,7)=Menus!$I$10,NOT_OK,"")))))))))&amp;IF($D292="","",IF(AND($J292&lt;&gt;Menus!$I$2,$J292&lt;&gt;Menus!$I$10),Last,IF(AND($F292&lt;&gt;Menus!$I$2,$J292=Menus!$I$10),Final,"")))))</f>
        <v>Please select a First Level Principal Entity #, as applicable.</v>
      </c>
      <c r="R292" s="117" t="str">
        <f t="shared" si="11"/>
        <v/>
      </c>
      <c r="T292" s="117">
        <f t="shared" si="12"/>
        <v>0</v>
      </c>
    </row>
    <row r="293" spans="2:20" ht="20.100000000000001" customHeight="1" x14ac:dyDescent="0.25">
      <c r="B293" s="123" t="s">
        <v>12</v>
      </c>
      <c r="D293" s="22" t="str">
        <f>IF($B293=Menus!$P$2,"",IF(LEFT($B293,3)="N/A","N/A",TEXT(IF(RIGHT(LEFT($B293,2),1)=".",LEFT($B293,1),LEFT($B293,2)),"#")&amp;"."&amp;CHOOSE(IF($B293=Menus!$P$2,0,COUNTIF($B$242:$B293,$B293))+1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3" s="22"/>
      <c r="F293" s="30" t="s">
        <v>2</v>
      </c>
      <c r="G293" s="74"/>
      <c r="H293" s="9"/>
      <c r="I293" s="73"/>
      <c r="J293" s="9" t="s">
        <v>2</v>
      </c>
      <c r="L293" s="97" t="str">
        <f>IF($F$4=Menus!$Q$5,"Rows for 3rd Co-Developer Data.",IF($F$4=Menus!$Q$2,"Enter # of Developers in F4.", "Rows N/A - only "&amp;IF($F$4=Menus!$Q$3,"1 Developer","2 Developers")&amp;" listed."))</f>
        <v>Enter # of Developers in F4.</v>
      </c>
      <c r="N293" s="101" t="str">
        <f>IF(OR($F293=Menus!$J$2,$F293=Menus!$J$3,$F293=Menus!$J$4,$F293=Menus!$J$5,$F293=Menus!$J$6,$F293=Menus!$J$7,$F293=Menus!$J$8,$F293=Menus!$J$9,$F293=Menus!$J$10,$F293=Menus!$J$11,$F293=Menus!$J$12,$F293=Menus!$J$13,$F293=Menus!$J$14)=FALSE,Pof1st_NotOK,IF(OR(AND($J293&lt;&gt;Menus!$I$2,$J293&lt;&gt;Menus!$I$3,$J293&lt;&gt;Menus!$I$4,$J293&lt;&gt;Menus!$I$5,$J293&lt;&gt;Menus!$I$6,$J293&lt;&gt;Menus!$I$7,$J293&lt;&gt;Menus!$I$8,$J293&lt;&gt;Menus!$I$9,$J293&lt;&gt;Menus!$I$10),AND(OR($F293=Menus!$H$10,$F293=Menus!$H$11,$F293=Menus!$H$12),AND($J293&lt;&gt;Menus!$I$2,$J293&lt;&gt;Menus!$I$10))),Oof2nd_NotOK,IF(OR($B293=Menus!$N$2,ISERROR(VLOOKUP($R293,$D$215:$J$234,7)))=TRUE,Select1PrincipalNo,IF($F293=Menus!$J$2,SelectaPrincipal,IF(VLOOKUP($R293,$D$215:$J$234,7)=Menus!$I$3,IF(OR($F293=Menus!$J$3,$F293=Menus!$J$4),OK,NOT_OK),IF(VLOOKUP($R293,$D$215:$J$234,7)=Menus!$I$4,IF(OR($F293=Menus!$J$5,$F293=Menus!$J$6,$F293=Menus!$J$7,$F293=Menus!$J$8),OK,NOT_OK),IF(OR(VLOOKUP($R293,$D$215:$J$234,7)=Menus!$I$5,VLOOKUP($R293,$D$215:$J$234,7)=Menus!$I$6),IF(OR($F293=Menus!$J$9,$F293=Menus!$J$10,$F293=Menus!$J$11),OK,NOT_OK),IF(VLOOKUP($R293,$D$215:$J$234,7)=Menus!$I$7,IF(OR($F293=Menus!$J$10,$F293=Menus!$J$11,$F293=Menus!$J$12),OK,NOT_OK),IF(VLOOKUP($R293,$D$215:$J$234,7)=Menus!$I$8,IF(OR($F293=Menus!$J$13,$F293=Menus!$J$14),OK,NOT_OK),IF(VLOOKUP($R293,$D$215:$J$234,7)=Menus!$I$9,IF($F293=Menus!$J$13,OK,NOT_OK),IF(VLOOKUP($R293,$D$215:$J$234,7)=Menus!$I$10,NOT_OK,"")))))))))&amp;IF($D293="","",IF(AND($J293&lt;&gt;Menus!$I$2,$J293&lt;&gt;Menus!$I$10),Last,IF(AND($F293&lt;&gt;Menus!$I$2,$J293=Menus!$I$10),Final,"")))))</f>
        <v>Please select a First Level Principal Entity #, as applicable.</v>
      </c>
      <c r="R293" s="117" t="str">
        <f t="shared" si="11"/>
        <v/>
      </c>
      <c r="T293" s="117">
        <f t="shared" si="12"/>
        <v>0</v>
      </c>
    </row>
    <row r="294" spans="2:20" ht="20.100000000000001" customHeight="1" x14ac:dyDescent="0.25">
      <c r="B294" s="123" t="s">
        <v>12</v>
      </c>
      <c r="D294" s="22" t="str">
        <f>IF($B294=Menus!$P$2,"",IF(LEFT($B294,3)="N/A","N/A",TEXT(IF(RIGHT(LEFT($B294,2),1)=".",LEFT($B294,1),LEFT($B294,2)),"#")&amp;"."&amp;CHOOSE(IF($B294=Menus!$P$2,0,COUNTIF($B$242:$B294,$B294))+1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4" s="22"/>
      <c r="F294" s="30" t="s">
        <v>2</v>
      </c>
      <c r="G294" s="74"/>
      <c r="H294" s="9"/>
      <c r="I294" s="73"/>
      <c r="J294" s="9" t="s">
        <v>2</v>
      </c>
      <c r="L294" s="97" t="str">
        <f>IF($F$4=Menus!$Q$5,"Rows for 3rd Co-Developer Data.",IF($F$4=Menus!$Q$2,"Enter # of Developers in F4.", "Rows N/A - only "&amp;IF($F$4=Menus!$Q$3,"1 Developer","2 Developers")&amp;" listed."))</f>
        <v>Enter # of Developers in F4.</v>
      </c>
      <c r="N294" s="101" t="str">
        <f>IF(OR($F294=Menus!$J$2,$F294=Menus!$J$3,$F294=Menus!$J$4,$F294=Menus!$J$5,$F294=Menus!$J$6,$F294=Menus!$J$7,$F294=Menus!$J$8,$F294=Menus!$J$9,$F294=Menus!$J$10,$F294=Menus!$J$11,$F294=Menus!$J$12,$F294=Menus!$J$13,$F294=Menus!$J$14)=FALSE,Pof1st_NotOK,IF(OR(AND($J294&lt;&gt;Menus!$I$2,$J294&lt;&gt;Menus!$I$3,$J294&lt;&gt;Menus!$I$4,$J294&lt;&gt;Menus!$I$5,$J294&lt;&gt;Menus!$I$6,$J294&lt;&gt;Menus!$I$7,$J294&lt;&gt;Menus!$I$8,$J294&lt;&gt;Menus!$I$9,$J294&lt;&gt;Menus!$I$10),AND(OR($F294=Menus!$H$10,$F294=Menus!$H$11,$F294=Menus!$H$12),AND($J294&lt;&gt;Menus!$I$2,$J294&lt;&gt;Menus!$I$10))),Oof2nd_NotOK,IF(OR($B294=Menus!$N$2,ISERROR(VLOOKUP($R294,$D$215:$J$234,7)))=TRUE,Select1PrincipalNo,IF($F294=Menus!$J$2,SelectaPrincipal,IF(VLOOKUP($R294,$D$215:$J$234,7)=Menus!$I$3,IF(OR($F294=Menus!$J$3,$F294=Menus!$J$4),OK,NOT_OK),IF(VLOOKUP($R294,$D$215:$J$234,7)=Menus!$I$4,IF(OR($F294=Menus!$J$5,$F294=Menus!$J$6,$F294=Menus!$J$7,$F294=Menus!$J$8),OK,NOT_OK),IF(OR(VLOOKUP($R294,$D$215:$J$234,7)=Menus!$I$5,VLOOKUP($R294,$D$215:$J$234,7)=Menus!$I$6),IF(OR($F294=Menus!$J$9,$F294=Menus!$J$10,$F294=Menus!$J$11),OK,NOT_OK),IF(VLOOKUP($R294,$D$215:$J$234,7)=Menus!$I$7,IF(OR($F294=Menus!$J$10,$F294=Menus!$J$11,$F294=Menus!$J$12),OK,NOT_OK),IF(VLOOKUP($R294,$D$215:$J$234,7)=Menus!$I$8,IF(OR($F294=Menus!$J$13,$F294=Menus!$J$14),OK,NOT_OK),IF(VLOOKUP($R294,$D$215:$J$234,7)=Menus!$I$9,IF($F294=Menus!$J$13,OK,NOT_OK),IF(VLOOKUP($R294,$D$215:$J$234,7)=Menus!$I$10,NOT_OK,"")))))))))&amp;IF($D294="","",IF(AND($J294&lt;&gt;Menus!$I$2,$J294&lt;&gt;Menus!$I$10),Last,IF(AND($F294&lt;&gt;Menus!$I$2,$J294=Menus!$I$10),Final,"")))))</f>
        <v>Please select a First Level Principal Entity #, as applicable.</v>
      </c>
      <c r="R294" s="117" t="str">
        <f t="shared" si="11"/>
        <v/>
      </c>
      <c r="T294" s="117">
        <f t="shared" si="12"/>
        <v>0</v>
      </c>
    </row>
    <row r="295" spans="2:20" ht="20.100000000000001" customHeight="1" x14ac:dyDescent="0.25">
      <c r="B295" s="123" t="s">
        <v>12</v>
      </c>
      <c r="D295" s="22" t="str">
        <f>IF($B295=Menus!$P$2,"",IF(LEFT($B295,3)="N/A","N/A",TEXT(IF(RIGHT(LEFT($B295,2),1)=".",LEFT($B295,1),LEFT($B295,2)),"#")&amp;"."&amp;CHOOSE(IF($B295=Menus!$P$2,0,COUNTIF($B$242:$B295,$B295))+1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5" s="22"/>
      <c r="F295" s="30" t="s">
        <v>2</v>
      </c>
      <c r="G295" s="74"/>
      <c r="H295" s="9"/>
      <c r="I295" s="73"/>
      <c r="J295" s="9" t="s">
        <v>2</v>
      </c>
      <c r="L295" s="97" t="str">
        <f>IF($F$4=Menus!$Q$5,"Rows for 3rd Co-Developer Data.",IF($F$4=Menus!$Q$2,"Enter # of Developers in F4.", "Rows N/A - only "&amp;IF($F$4=Menus!$Q$3,"1 Developer","2 Developers")&amp;" listed."))</f>
        <v>Enter # of Developers in F4.</v>
      </c>
      <c r="N295" s="101" t="str">
        <f>IF(OR($F295=Menus!$J$2,$F295=Menus!$J$3,$F295=Menus!$J$4,$F295=Menus!$J$5,$F295=Menus!$J$6,$F295=Menus!$J$7,$F295=Menus!$J$8,$F295=Menus!$J$9,$F295=Menus!$J$10,$F295=Menus!$J$11,$F295=Menus!$J$12,$F295=Menus!$J$13,$F295=Menus!$J$14)=FALSE,Pof1st_NotOK,IF(OR(AND($J295&lt;&gt;Menus!$I$2,$J295&lt;&gt;Menus!$I$3,$J295&lt;&gt;Menus!$I$4,$J295&lt;&gt;Menus!$I$5,$J295&lt;&gt;Menus!$I$6,$J295&lt;&gt;Menus!$I$7,$J295&lt;&gt;Menus!$I$8,$J295&lt;&gt;Menus!$I$9,$J295&lt;&gt;Menus!$I$10),AND(OR($F295=Menus!$H$10,$F295=Menus!$H$11,$F295=Menus!$H$12),AND($J295&lt;&gt;Menus!$I$2,$J295&lt;&gt;Menus!$I$10))),Oof2nd_NotOK,IF(OR($B295=Menus!$N$2,ISERROR(VLOOKUP($R295,$D$215:$J$234,7)))=TRUE,Select1PrincipalNo,IF($F295=Menus!$J$2,SelectaPrincipal,IF(VLOOKUP($R295,$D$215:$J$234,7)=Menus!$I$3,IF(OR($F295=Menus!$J$3,$F295=Menus!$J$4),OK,NOT_OK),IF(VLOOKUP($R295,$D$215:$J$234,7)=Menus!$I$4,IF(OR($F295=Menus!$J$5,$F295=Menus!$J$6,$F295=Menus!$J$7,$F295=Menus!$J$8),OK,NOT_OK),IF(OR(VLOOKUP($R295,$D$215:$J$234,7)=Menus!$I$5,VLOOKUP($R295,$D$215:$J$234,7)=Menus!$I$6),IF(OR($F295=Menus!$J$9,$F295=Menus!$J$10,$F295=Menus!$J$11),OK,NOT_OK),IF(VLOOKUP($R295,$D$215:$J$234,7)=Menus!$I$7,IF(OR($F295=Menus!$J$10,$F295=Menus!$J$11,$F295=Menus!$J$12),OK,NOT_OK),IF(VLOOKUP($R295,$D$215:$J$234,7)=Menus!$I$8,IF(OR($F295=Menus!$J$13,$F295=Menus!$J$14),OK,NOT_OK),IF(VLOOKUP($R295,$D$215:$J$234,7)=Menus!$I$9,IF($F295=Menus!$J$13,OK,NOT_OK),IF(VLOOKUP($R295,$D$215:$J$234,7)=Menus!$I$10,NOT_OK,"")))))))))&amp;IF($D295="","",IF(AND($J295&lt;&gt;Menus!$I$2,$J295&lt;&gt;Menus!$I$10),Last,IF(AND($F295&lt;&gt;Menus!$I$2,$J295=Menus!$I$10),Final,"")))))</f>
        <v>Please select a First Level Principal Entity #, as applicable.</v>
      </c>
      <c r="R295" s="117" t="str">
        <f t="shared" si="11"/>
        <v/>
      </c>
      <c r="T295" s="117">
        <f t="shared" si="12"/>
        <v>0</v>
      </c>
    </row>
    <row r="296" spans="2:20" ht="20.100000000000001" customHeight="1" x14ac:dyDescent="0.25">
      <c r="B296" s="123" t="s">
        <v>12</v>
      </c>
      <c r="D296" s="22" t="str">
        <f>IF($B296=Menus!$P$2,"",IF(LEFT($B296,3)="N/A","N/A",TEXT(IF(RIGHT(LEFT($B296,2),1)=".",LEFT($B296,1),LEFT($B296,2)),"#")&amp;"."&amp;CHOOSE(IF($B296=Menus!$P$2,0,COUNTIF($B$242:$B296,$B296))+1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6" s="22"/>
      <c r="F296" s="30" t="s">
        <v>2</v>
      </c>
      <c r="G296" s="74"/>
      <c r="H296" s="9"/>
      <c r="I296" s="73"/>
      <c r="J296" s="9" t="s">
        <v>2</v>
      </c>
      <c r="L296" s="97" t="str">
        <f>IF($F$4=Menus!$Q$5,"Rows for 3rd Co-Developer Data.",IF($F$4=Menus!$Q$2,"Enter # of Developers in F4.", "Rows N/A - only "&amp;IF($F$4=Menus!$Q$3,"1 Developer","2 Developers")&amp;" listed."))</f>
        <v>Enter # of Developers in F4.</v>
      </c>
      <c r="N296" s="101" t="str">
        <f>IF(OR($F296=Menus!$J$2,$F296=Menus!$J$3,$F296=Menus!$J$4,$F296=Menus!$J$5,$F296=Menus!$J$6,$F296=Menus!$J$7,$F296=Menus!$J$8,$F296=Menus!$J$9,$F296=Menus!$J$10,$F296=Menus!$J$11,$F296=Menus!$J$12,$F296=Menus!$J$13,$F296=Menus!$J$14)=FALSE,Pof1st_NotOK,IF(OR(AND($J296&lt;&gt;Menus!$I$2,$J296&lt;&gt;Menus!$I$3,$J296&lt;&gt;Menus!$I$4,$J296&lt;&gt;Menus!$I$5,$J296&lt;&gt;Menus!$I$6,$J296&lt;&gt;Menus!$I$7,$J296&lt;&gt;Menus!$I$8,$J296&lt;&gt;Menus!$I$9,$J296&lt;&gt;Menus!$I$10),AND(OR($F296=Menus!$H$10,$F296=Menus!$H$11,$F296=Menus!$H$12),AND($J296&lt;&gt;Menus!$I$2,$J296&lt;&gt;Menus!$I$10))),Oof2nd_NotOK,IF(OR($B296=Menus!$N$2,ISERROR(VLOOKUP($R296,$D$215:$J$234,7)))=TRUE,Select1PrincipalNo,IF($F296=Menus!$J$2,SelectaPrincipal,IF(VLOOKUP($R296,$D$215:$J$234,7)=Menus!$I$3,IF(OR($F296=Menus!$J$3,$F296=Menus!$J$4),OK,NOT_OK),IF(VLOOKUP($R296,$D$215:$J$234,7)=Menus!$I$4,IF(OR($F296=Menus!$J$5,$F296=Menus!$J$6,$F296=Menus!$J$7,$F296=Menus!$J$8),OK,NOT_OK),IF(OR(VLOOKUP($R296,$D$215:$J$234,7)=Menus!$I$5,VLOOKUP($R296,$D$215:$J$234,7)=Menus!$I$6),IF(OR($F296=Menus!$J$9,$F296=Menus!$J$10,$F296=Menus!$J$11),OK,NOT_OK),IF(VLOOKUP($R296,$D$215:$J$234,7)=Menus!$I$7,IF(OR($F296=Menus!$J$10,$F296=Menus!$J$11,$F296=Menus!$J$12),OK,NOT_OK),IF(VLOOKUP($R296,$D$215:$J$234,7)=Menus!$I$8,IF(OR($F296=Menus!$J$13,$F296=Menus!$J$14),OK,NOT_OK),IF(VLOOKUP($R296,$D$215:$J$234,7)=Menus!$I$9,IF($F296=Menus!$J$13,OK,NOT_OK),IF(VLOOKUP($R296,$D$215:$J$234,7)=Menus!$I$10,NOT_OK,"")))))))))&amp;IF($D296="","",IF(AND($J296&lt;&gt;Menus!$I$2,$J296&lt;&gt;Menus!$I$10),Last,IF(AND($F296&lt;&gt;Menus!$I$2,$J296=Menus!$I$10),Final,"")))))</f>
        <v>Please select a First Level Principal Entity #, as applicable.</v>
      </c>
      <c r="R296" s="117" t="str">
        <f t="shared" si="11"/>
        <v/>
      </c>
      <c r="T296" s="117">
        <f t="shared" si="12"/>
        <v>0</v>
      </c>
    </row>
    <row r="297" spans="2:20" ht="20.100000000000001" customHeight="1" x14ac:dyDescent="0.25">
      <c r="B297" s="123" t="s">
        <v>12</v>
      </c>
      <c r="D297" s="22" t="str">
        <f>IF($B297=Menus!$P$2,"",IF(LEFT($B297,3)="N/A","N/A",TEXT(IF(RIGHT(LEFT($B297,2),1)=".",LEFT($B297,1),LEFT($B297,2)),"#")&amp;"."&amp;CHOOSE(IF($B297=Menus!$P$2,0,COUNTIF($B$242:$B297,$B297))+1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7" s="22"/>
      <c r="F297" s="30" t="s">
        <v>2</v>
      </c>
      <c r="G297" s="74"/>
      <c r="H297" s="9"/>
      <c r="I297" s="73"/>
      <c r="J297" s="9" t="s">
        <v>2</v>
      </c>
      <c r="L297" s="97" t="str">
        <f>IF($F$4=Menus!$Q$5,"Rows for 3rd Co-Developer Data.",IF($F$4=Menus!$Q$2,"Enter # of Developers in F4.", "Rows N/A - only "&amp;IF($F$4=Menus!$Q$3,"1 Developer","2 Developers")&amp;" listed."))</f>
        <v>Enter # of Developers in F4.</v>
      </c>
      <c r="N297" s="101" t="str">
        <f>IF(OR($F297=Menus!$J$2,$F297=Menus!$J$3,$F297=Menus!$J$4,$F297=Menus!$J$5,$F297=Menus!$J$6,$F297=Menus!$J$7,$F297=Menus!$J$8,$F297=Menus!$J$9,$F297=Menus!$J$10,$F297=Menus!$J$11,$F297=Menus!$J$12,$F297=Menus!$J$13,$F297=Menus!$J$14)=FALSE,Pof1st_NotOK,IF(OR(AND($J297&lt;&gt;Menus!$I$2,$J297&lt;&gt;Menus!$I$3,$J297&lt;&gt;Menus!$I$4,$J297&lt;&gt;Menus!$I$5,$J297&lt;&gt;Menus!$I$6,$J297&lt;&gt;Menus!$I$7,$J297&lt;&gt;Menus!$I$8,$J297&lt;&gt;Menus!$I$9,$J297&lt;&gt;Menus!$I$10),AND(OR($F297=Menus!$H$10,$F297=Menus!$H$11,$F297=Menus!$H$12),AND($J297&lt;&gt;Menus!$I$2,$J297&lt;&gt;Menus!$I$10))),Oof2nd_NotOK,IF(OR($B297=Menus!$N$2,ISERROR(VLOOKUP($R297,$D$215:$J$234,7)))=TRUE,Select1PrincipalNo,IF($F297=Menus!$J$2,SelectaPrincipal,IF(VLOOKUP($R297,$D$215:$J$234,7)=Menus!$I$3,IF(OR($F297=Menus!$J$3,$F297=Menus!$J$4),OK,NOT_OK),IF(VLOOKUP($R297,$D$215:$J$234,7)=Menus!$I$4,IF(OR($F297=Menus!$J$5,$F297=Menus!$J$6,$F297=Menus!$J$7,$F297=Menus!$J$8),OK,NOT_OK),IF(OR(VLOOKUP($R297,$D$215:$J$234,7)=Menus!$I$5,VLOOKUP($R297,$D$215:$J$234,7)=Menus!$I$6),IF(OR($F297=Menus!$J$9,$F297=Menus!$J$10,$F297=Menus!$J$11),OK,NOT_OK),IF(VLOOKUP($R297,$D$215:$J$234,7)=Menus!$I$7,IF(OR($F297=Menus!$J$10,$F297=Menus!$J$11,$F297=Menus!$J$12),OK,NOT_OK),IF(VLOOKUP($R297,$D$215:$J$234,7)=Menus!$I$8,IF(OR($F297=Menus!$J$13,$F297=Menus!$J$14),OK,NOT_OK),IF(VLOOKUP($R297,$D$215:$J$234,7)=Menus!$I$9,IF($F297=Menus!$J$13,OK,NOT_OK),IF(VLOOKUP($R297,$D$215:$J$234,7)=Menus!$I$10,NOT_OK,"")))))))))&amp;IF($D297="","",IF(AND($J297&lt;&gt;Menus!$I$2,$J297&lt;&gt;Menus!$I$10),Last,IF(AND($F297&lt;&gt;Menus!$I$2,$J297=Menus!$I$10),Final,"")))))</f>
        <v>Please select a First Level Principal Entity #, as applicable.</v>
      </c>
      <c r="R297" s="117" t="str">
        <f t="shared" si="11"/>
        <v/>
      </c>
      <c r="T297" s="117">
        <f t="shared" si="12"/>
        <v>0</v>
      </c>
    </row>
    <row r="298" spans="2:20" ht="20.100000000000001" customHeight="1" x14ac:dyDescent="0.25">
      <c r="B298" s="123" t="s">
        <v>12</v>
      </c>
      <c r="D298" s="22" t="str">
        <f>IF($B298=Menus!$P$2,"",IF(LEFT($B298,3)="N/A","N/A",TEXT(IF(RIGHT(LEFT($B298,2),1)=".",LEFT($B298,1),LEFT($B298,2)),"#")&amp;"."&amp;CHOOSE(IF($B298=Menus!$P$2,0,COUNTIF($B$242:$B298,$B298))+1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8" s="22"/>
      <c r="F298" s="30" t="s">
        <v>2</v>
      </c>
      <c r="G298" s="74"/>
      <c r="H298" s="9"/>
      <c r="I298" s="73"/>
      <c r="J298" s="9" t="s">
        <v>2</v>
      </c>
      <c r="L298" s="97" t="str">
        <f>IF($F$4=Menus!$Q$5,"Rows for 3rd Co-Developer Data.",IF($F$4=Menus!$Q$2,"Enter # of Developers in F4.", "Rows N/A - only "&amp;IF($F$4=Menus!$Q$3,"1 Developer","2 Developers")&amp;" listed."))</f>
        <v>Enter # of Developers in F4.</v>
      </c>
      <c r="N298" s="101" t="str">
        <f>IF(OR($F298=Menus!$J$2,$F298=Menus!$J$3,$F298=Menus!$J$4,$F298=Menus!$J$5,$F298=Menus!$J$6,$F298=Menus!$J$7,$F298=Menus!$J$8,$F298=Menus!$J$9,$F298=Menus!$J$10,$F298=Menus!$J$11,$F298=Menus!$J$12,$F298=Menus!$J$13,$F298=Menus!$J$14)=FALSE,Pof1st_NotOK,IF(OR(AND($J298&lt;&gt;Menus!$I$2,$J298&lt;&gt;Menus!$I$3,$J298&lt;&gt;Menus!$I$4,$J298&lt;&gt;Menus!$I$5,$J298&lt;&gt;Menus!$I$6,$J298&lt;&gt;Menus!$I$7,$J298&lt;&gt;Menus!$I$8,$J298&lt;&gt;Menus!$I$9,$J298&lt;&gt;Menus!$I$10),AND(OR($F298=Menus!$H$10,$F298=Menus!$H$11,$F298=Menus!$H$12),AND($J298&lt;&gt;Menus!$I$2,$J298&lt;&gt;Menus!$I$10))),Oof2nd_NotOK,IF(OR($B298=Menus!$N$2,ISERROR(VLOOKUP($R298,$D$215:$J$234,7)))=TRUE,Select1PrincipalNo,IF($F298=Menus!$J$2,SelectaPrincipal,IF(VLOOKUP($R298,$D$215:$J$234,7)=Menus!$I$3,IF(OR($F298=Menus!$J$3,$F298=Menus!$J$4),OK,NOT_OK),IF(VLOOKUP($R298,$D$215:$J$234,7)=Menus!$I$4,IF(OR($F298=Menus!$J$5,$F298=Menus!$J$6,$F298=Menus!$J$7,$F298=Menus!$J$8),OK,NOT_OK),IF(OR(VLOOKUP($R298,$D$215:$J$234,7)=Menus!$I$5,VLOOKUP($R298,$D$215:$J$234,7)=Menus!$I$6),IF(OR($F298=Menus!$J$9,$F298=Menus!$J$10,$F298=Menus!$J$11),OK,NOT_OK),IF(VLOOKUP($R298,$D$215:$J$234,7)=Menus!$I$7,IF(OR($F298=Menus!$J$10,$F298=Menus!$J$11,$F298=Menus!$J$12),OK,NOT_OK),IF(VLOOKUP($R298,$D$215:$J$234,7)=Menus!$I$8,IF(OR($F298=Menus!$J$13,$F298=Menus!$J$14),OK,NOT_OK),IF(VLOOKUP($R298,$D$215:$J$234,7)=Menus!$I$9,IF($F298=Menus!$J$13,OK,NOT_OK),IF(VLOOKUP($R298,$D$215:$J$234,7)=Menus!$I$10,NOT_OK,"")))))))))&amp;IF($D298="","",IF(AND($J298&lt;&gt;Menus!$I$2,$J298&lt;&gt;Menus!$I$10),Last,IF(AND($F298&lt;&gt;Menus!$I$2,$J298=Menus!$I$10),Final,"")))))</f>
        <v>Please select a First Level Principal Entity #, as applicable.</v>
      </c>
      <c r="R298" s="117" t="str">
        <f t="shared" si="11"/>
        <v/>
      </c>
      <c r="T298" s="117">
        <f t="shared" si="12"/>
        <v>0</v>
      </c>
    </row>
    <row r="299" spans="2:20" ht="20.100000000000001" customHeight="1" x14ac:dyDescent="0.25">
      <c r="B299" s="123" t="s">
        <v>12</v>
      </c>
      <c r="D299" s="22" t="str">
        <f>IF($B299=Menus!$P$2,"",IF(LEFT($B299,3)="N/A","N/A",TEXT(IF(RIGHT(LEFT($B299,2),1)=".",LEFT($B299,1),LEFT($B299,2)),"#")&amp;"."&amp;CHOOSE(IF($B299=Menus!$P$2,0,COUNTIF($B$242:$B299,$B299))+1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299" s="22"/>
      <c r="F299" s="30" t="s">
        <v>2</v>
      </c>
      <c r="G299" s="74"/>
      <c r="H299" s="9"/>
      <c r="I299" s="73"/>
      <c r="J299" s="9" t="s">
        <v>2</v>
      </c>
      <c r="L299" s="97" t="str">
        <f>IF($F$4=Menus!$Q$5,"Rows for 3rd Co-Developer Data.",IF($F$4=Menus!$Q$2,"Enter # of Developers in F4.", "Rows N/A - only "&amp;IF($F$4=Menus!$Q$3,"1 Developer","2 Developers")&amp;" listed."))</f>
        <v>Enter # of Developers in F4.</v>
      </c>
      <c r="N299" s="101" t="str">
        <f>IF(OR($F299=Menus!$J$2,$F299=Menus!$J$3,$F299=Menus!$J$4,$F299=Menus!$J$5,$F299=Menus!$J$6,$F299=Menus!$J$7,$F299=Menus!$J$8,$F299=Menus!$J$9,$F299=Menus!$J$10,$F299=Menus!$J$11,$F299=Menus!$J$12,$F299=Menus!$J$13,$F299=Menus!$J$14)=FALSE,Pof1st_NotOK,IF(OR(AND($J299&lt;&gt;Menus!$I$2,$J299&lt;&gt;Menus!$I$3,$J299&lt;&gt;Menus!$I$4,$J299&lt;&gt;Menus!$I$5,$J299&lt;&gt;Menus!$I$6,$J299&lt;&gt;Menus!$I$7,$J299&lt;&gt;Menus!$I$8,$J299&lt;&gt;Menus!$I$9,$J299&lt;&gt;Menus!$I$10),AND(OR($F299=Menus!$H$10,$F299=Menus!$H$11,$F299=Menus!$H$12),AND($J299&lt;&gt;Menus!$I$2,$J299&lt;&gt;Menus!$I$10))),Oof2nd_NotOK,IF(OR($B299=Menus!$N$2,ISERROR(VLOOKUP($R299,$D$215:$J$234,7)))=TRUE,Select1PrincipalNo,IF($F299=Menus!$J$2,SelectaPrincipal,IF(VLOOKUP($R299,$D$215:$J$234,7)=Menus!$I$3,IF(OR($F299=Menus!$J$3,$F299=Menus!$J$4),OK,NOT_OK),IF(VLOOKUP($R299,$D$215:$J$234,7)=Menus!$I$4,IF(OR($F299=Menus!$J$5,$F299=Menus!$J$6,$F299=Menus!$J$7,$F299=Menus!$J$8),OK,NOT_OK),IF(OR(VLOOKUP($R299,$D$215:$J$234,7)=Menus!$I$5,VLOOKUP($R299,$D$215:$J$234,7)=Menus!$I$6),IF(OR($F299=Menus!$J$9,$F299=Menus!$J$10,$F299=Menus!$J$11),OK,NOT_OK),IF(VLOOKUP($R299,$D$215:$J$234,7)=Menus!$I$7,IF(OR($F299=Menus!$J$10,$F299=Menus!$J$11,$F299=Menus!$J$12),OK,NOT_OK),IF(VLOOKUP($R299,$D$215:$J$234,7)=Menus!$I$8,IF(OR($F299=Menus!$J$13,$F299=Menus!$J$14),OK,NOT_OK),IF(VLOOKUP($R299,$D$215:$J$234,7)=Menus!$I$9,IF($F299=Menus!$J$13,OK,NOT_OK),IF(VLOOKUP($R299,$D$215:$J$234,7)=Menus!$I$10,NOT_OK,"")))))))))&amp;IF($D299="","",IF(AND($J299&lt;&gt;Menus!$I$2,$J299&lt;&gt;Menus!$I$10),Last,IF(AND($F299&lt;&gt;Menus!$I$2,$J299=Menus!$I$10),Final,"")))))</f>
        <v>Please select a First Level Principal Entity #, as applicable.</v>
      </c>
      <c r="R299" s="117" t="str">
        <f t="shared" si="11"/>
        <v/>
      </c>
      <c r="T299" s="117">
        <f t="shared" si="12"/>
        <v>0</v>
      </c>
    </row>
    <row r="300" spans="2:20" ht="20.100000000000001" customHeight="1" x14ac:dyDescent="0.25">
      <c r="B300" s="123" t="s">
        <v>12</v>
      </c>
      <c r="D300" s="22" t="str">
        <f>IF($B300=Menus!$P$2,"",IF(LEFT($B300,3)="N/A","N/A",TEXT(IF(RIGHT(LEFT($B300,2),1)=".",LEFT($B300,1),LEFT($B300,2)),"#")&amp;"."&amp;CHOOSE(IF($B300=Menus!$P$2,0,COUNTIF($B$242:$B300,$B300))+1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0" s="22"/>
      <c r="F300" s="30" t="s">
        <v>2</v>
      </c>
      <c r="G300" s="74"/>
      <c r="H300" s="9"/>
      <c r="I300" s="73"/>
      <c r="J300" s="9" t="s">
        <v>2</v>
      </c>
      <c r="L300" s="97" t="str">
        <f>IF($F$4=Menus!$Q$5,"Rows for 3rd Co-Developer Data.",IF($F$4=Menus!$Q$2,"Enter # of Developers in F4.", "Rows N/A - only "&amp;IF($F$4=Menus!$Q$3,"1 Developer","2 Developers")&amp;" listed."))</f>
        <v>Enter # of Developers in F4.</v>
      </c>
      <c r="N300" s="101" t="str">
        <f>IF(OR($F300=Menus!$J$2,$F300=Menus!$J$3,$F300=Menus!$J$4,$F300=Menus!$J$5,$F300=Menus!$J$6,$F300=Menus!$J$7,$F300=Menus!$J$8,$F300=Menus!$J$9,$F300=Menus!$J$10,$F300=Menus!$J$11,$F300=Menus!$J$12,$F300=Menus!$J$13,$F300=Menus!$J$14)=FALSE,Pof1st_NotOK,IF(OR(AND($J300&lt;&gt;Menus!$I$2,$J300&lt;&gt;Menus!$I$3,$J300&lt;&gt;Menus!$I$4,$J300&lt;&gt;Menus!$I$5,$J300&lt;&gt;Menus!$I$6,$J300&lt;&gt;Menus!$I$7,$J300&lt;&gt;Menus!$I$8,$J300&lt;&gt;Menus!$I$9,$J300&lt;&gt;Menus!$I$10),AND(OR($F300=Menus!$H$10,$F300=Menus!$H$11,$F300=Menus!$H$12),AND($J300&lt;&gt;Menus!$I$2,$J300&lt;&gt;Menus!$I$10))),Oof2nd_NotOK,IF(OR($B300=Menus!$N$2,ISERROR(VLOOKUP($R300,$D$215:$J$234,7)))=TRUE,Select1PrincipalNo,IF($F300=Menus!$J$2,SelectaPrincipal,IF(VLOOKUP($R300,$D$215:$J$234,7)=Menus!$I$3,IF(OR($F300=Menus!$J$3,$F300=Menus!$J$4),OK,NOT_OK),IF(VLOOKUP($R300,$D$215:$J$234,7)=Menus!$I$4,IF(OR($F300=Menus!$J$5,$F300=Menus!$J$6,$F300=Menus!$J$7,$F300=Menus!$J$8),OK,NOT_OK),IF(OR(VLOOKUP($R300,$D$215:$J$234,7)=Menus!$I$5,VLOOKUP($R300,$D$215:$J$234,7)=Menus!$I$6),IF(OR($F300=Menus!$J$9,$F300=Menus!$J$10,$F300=Menus!$J$11),OK,NOT_OK),IF(VLOOKUP($R300,$D$215:$J$234,7)=Menus!$I$7,IF(OR($F300=Menus!$J$10,$F300=Menus!$J$11,$F300=Menus!$J$12),OK,NOT_OK),IF(VLOOKUP($R300,$D$215:$J$234,7)=Menus!$I$8,IF(OR($F300=Menus!$J$13,$F300=Menus!$J$14),OK,NOT_OK),IF(VLOOKUP($R300,$D$215:$J$234,7)=Menus!$I$9,IF($F300=Menus!$J$13,OK,NOT_OK),IF(VLOOKUP($R300,$D$215:$J$234,7)=Menus!$I$10,NOT_OK,"")))))))))&amp;IF($D300="","",IF(AND($J300&lt;&gt;Menus!$I$2,$J300&lt;&gt;Menus!$I$10),Last,IF(AND($F300&lt;&gt;Menus!$I$2,$J300=Menus!$I$10),Final,"")))))</f>
        <v>Please select a First Level Principal Entity #, as applicable.</v>
      </c>
      <c r="R300" s="117" t="str">
        <f t="shared" si="11"/>
        <v/>
      </c>
      <c r="T300" s="117">
        <f t="shared" si="12"/>
        <v>0</v>
      </c>
    </row>
    <row r="301" spans="2:20" ht="20.100000000000001" customHeight="1" x14ac:dyDescent="0.25">
      <c r="B301" s="123" t="s">
        <v>12</v>
      </c>
      <c r="D301" s="22" t="str">
        <f>IF($B301=Menus!$P$2,"",IF(LEFT($B301,3)="N/A","N/A",TEXT(IF(RIGHT(LEFT($B301,2),1)=".",LEFT($B301,1),LEFT($B301,2)),"#")&amp;"."&amp;CHOOSE(IF($B301=Menus!$P$2,0,COUNTIF($B$242:$B301,$B301))+1,"",Menus!$R$2,Menus!$R$3,Menus!$R$4,Menus!$R$5,Menus!$R$6,Menus!$R$7,Menus!$R$8,Menus!$R$9,Menus!$R$10,Menus!$R$11,Menus!$R$12,Menus!$R$13,Menus!$R$14,Menus!$R$15,Menus!$R$16,Menus!$R$17,Menus!$R$18,Menus!$R$19,Menus!$R$20,Menus!$R$21,Menus!$R$22,Menus!$R$23,Menus!$R$24,Menus!$R$25,Menus!$R$26,Menus!$R$27,Menus!$R$28,Menus!$R$29,Menus!$R$30,Menus!$R$31,Menus!$R$32,Menus!$R$33,Menus!$R$34,Menus!$R$35,Menus!$R$36,Menus!$R$37,Menus!$R$38,Menus!$R$39,Menus!$R$40,Menus!$R$41,Menus!$R$42,Menus!$R$43,Menus!$R$44,Menus!$R$45,Menus!$R$46,Menus!$R$47,Menus!$R$48,Menus!$R$49,Menus!$R$50,Menus!$R$51,Menus!$R$52,Menus!$R$53,Menus!$R$54,Menus!$R$55,Menus!$R$56,Menus!$R$57,Menus!$R$58,Menus!$R$59,Menus!$R$60,Menus!$R$61,Menus!$R$62)))</f>
        <v/>
      </c>
      <c r="E301" s="22"/>
      <c r="F301" s="30" t="s">
        <v>2</v>
      </c>
      <c r="G301" s="74"/>
      <c r="H301" s="9"/>
      <c r="I301" s="73"/>
      <c r="J301" s="9" t="s">
        <v>2</v>
      </c>
      <c r="L301" s="97" t="str">
        <f>IF($F$4=Menus!$Q$5,"Rows for 3rd Co-Developer Data.",IF($F$4=Menus!$Q$2,"Enter # of Developers in F4.", "Rows N/A - only "&amp;IF($F$4=Menus!$Q$3,"1 Developer","2 Developers")&amp;" listed."))</f>
        <v>Enter # of Developers in F4.</v>
      </c>
      <c r="N301" s="101" t="str">
        <f>IF(OR($F301=Menus!$J$2,$F301=Menus!$J$3,$F301=Menus!$J$4,$F301=Menus!$J$5,$F301=Menus!$J$6,$F301=Menus!$J$7,$F301=Menus!$J$8,$F301=Menus!$J$9,$F301=Menus!$J$10,$F301=Menus!$J$11,$F301=Menus!$J$12,$F301=Menus!$J$13,$F301=Menus!$J$14)=FALSE,Pof1st_NotOK,IF(OR(AND($J301&lt;&gt;Menus!$I$2,$J301&lt;&gt;Menus!$I$3,$J301&lt;&gt;Menus!$I$4,$J301&lt;&gt;Menus!$I$5,$J301&lt;&gt;Menus!$I$6,$J301&lt;&gt;Menus!$I$7,$J301&lt;&gt;Menus!$I$8,$J301&lt;&gt;Menus!$I$9,$J301&lt;&gt;Menus!$I$10),AND(OR($F301=Menus!$H$10,$F301=Menus!$H$11,$F301=Menus!$H$12),AND($J301&lt;&gt;Menus!$I$2,$J301&lt;&gt;Menus!$I$10))),Oof2nd_NotOK,IF(OR($B301=Menus!$N$2,ISERROR(VLOOKUP($R301,$D$215:$J$234,7)))=TRUE,Select1PrincipalNo,IF($F301=Menus!$J$2,SelectaPrincipal,IF(VLOOKUP($R301,$D$215:$J$234,7)=Menus!$I$3,IF(OR($F301=Menus!$J$3,$F301=Menus!$J$4),OK,NOT_OK),IF(VLOOKUP($R301,$D$215:$J$234,7)=Menus!$I$4,IF(OR($F301=Menus!$J$5,$F301=Menus!$J$6,$F301=Menus!$J$7,$F301=Menus!$J$8),OK,NOT_OK),IF(OR(VLOOKUP($R301,$D$215:$J$234,7)=Menus!$I$5,VLOOKUP($R301,$D$215:$J$234,7)=Menus!$I$6),IF(OR($F301=Menus!$J$9,$F301=Menus!$J$10,$F301=Menus!$J$11),OK,NOT_OK),IF(VLOOKUP($R301,$D$215:$J$234,7)=Menus!$I$7,IF(OR($F301=Menus!$J$10,$F301=Menus!$J$11,$F301=Menus!$J$12),OK,NOT_OK),IF(VLOOKUP($R301,$D$215:$J$234,7)=Menus!$I$8,IF(OR($F301=Menus!$J$13,$F301=Menus!$J$14),OK,NOT_OK),IF(VLOOKUP($R301,$D$215:$J$234,7)=Menus!$I$9,IF($F301=Menus!$J$13,OK,NOT_OK),IF(VLOOKUP($R301,$D$215:$J$234,7)=Menus!$I$10,NOT_OK,"")))))))))&amp;IF($D301="","",IF(AND($J301&lt;&gt;Menus!$I$2,$J301&lt;&gt;Menus!$I$10),Last,IF(AND($F301&lt;&gt;Menus!$I$2,$J301=Menus!$I$10),Final,"")))))</f>
        <v>Please select a First Level Principal Entity #, as applicable.</v>
      </c>
      <c r="R301" s="117" t="str">
        <f t="shared" si="11"/>
        <v/>
      </c>
      <c r="T301" s="117">
        <f t="shared" si="12"/>
        <v>0</v>
      </c>
    </row>
    <row r="302" spans="2:20" ht="14.45" hidden="1" customHeight="1" x14ac:dyDescent="0.25">
      <c r="L302" s="99"/>
      <c r="N302" s="33"/>
      <c r="R302" s="84"/>
      <c r="T302" s="84"/>
    </row>
    <row r="303" spans="2:20" x14ac:dyDescent="0.25">
      <c r="L303" s="99"/>
      <c r="R303" s="90"/>
      <c r="T303" s="90"/>
    </row>
  </sheetData>
  <sheetProtection algorithmName="SHA-512" hashValue="MYK+uPPiNqIQA00dBNEmM+YWe/NIk7eMaOAKQtXXGfKyKAB7HqMBFRcOQzNcs+yr6/Lj5cS9fglMCv1mTxeuRA==" saltValue="ztkUDpy9VPgQG6AQZcl5Og==" spinCount="100000" sheet="1" selectLockedCells="1"/>
  <mergeCells count="34">
    <mergeCell ref="V11:V13"/>
    <mergeCell ref="V111:V113"/>
    <mergeCell ref="V211:V213"/>
    <mergeCell ref="T11:T13"/>
    <mergeCell ref="T111:T113"/>
    <mergeCell ref="T211:T213"/>
    <mergeCell ref="B39:B40"/>
    <mergeCell ref="F39:F40"/>
    <mergeCell ref="J112:J113"/>
    <mergeCell ref="F37:J37"/>
    <mergeCell ref="F106:G106"/>
    <mergeCell ref="F109:J109"/>
    <mergeCell ref="F111:J111"/>
    <mergeCell ref="B38:H38"/>
    <mergeCell ref="B112:H112"/>
    <mergeCell ref="B239:B240"/>
    <mergeCell ref="F239:F240"/>
    <mergeCell ref="F137:J137"/>
    <mergeCell ref="B139:B140"/>
    <mergeCell ref="F139:F140"/>
    <mergeCell ref="F206:G206"/>
    <mergeCell ref="F209:J209"/>
    <mergeCell ref="F211:J211"/>
    <mergeCell ref="B238:H238"/>
    <mergeCell ref="J212:J213"/>
    <mergeCell ref="F237:J237"/>
    <mergeCell ref="B212:H212"/>
    <mergeCell ref="B138:H138"/>
    <mergeCell ref="G1:K2"/>
    <mergeCell ref="F6:G6"/>
    <mergeCell ref="F9:J9"/>
    <mergeCell ref="J12:J13"/>
    <mergeCell ref="F11:J11"/>
    <mergeCell ref="B12:H12"/>
  </mergeCells>
  <conditionalFormatting sqref="G1:K2">
    <cfRule type="expression" dxfId="38" priority="151">
      <formula>CELL("type",$G$1)&lt;&gt;"b"</formula>
    </cfRule>
  </conditionalFormatting>
  <conditionalFormatting sqref="N42:N101">
    <cfRule type="expression" dxfId="37" priority="21">
      <formula>$T42=4</formula>
    </cfRule>
    <cfRule type="expression" dxfId="36" priority="22">
      <formula>$T42=3</formula>
    </cfRule>
    <cfRule type="cellIs" dxfId="35" priority="149" operator="equal">
      <formula>"The type of Principal selected is appropriate for the given structure above.  Please complete the next Principal Level for this entity."</formula>
    </cfRule>
    <cfRule type="cellIs" dxfId="34" priority="150" operator="equal">
      <formula>"The type of Principal selected is appropriate for the given structure above.  This is the final Principal Level for this Principal."</formula>
    </cfRule>
  </conditionalFormatting>
  <conditionalFormatting sqref="N15:N34">
    <cfRule type="expression" dxfId="33" priority="23">
      <formula>$T15=4</formula>
    </cfRule>
    <cfRule type="expression" dxfId="32" priority="24">
      <formula>$T15=3</formula>
    </cfRule>
    <cfRule type="cellIs" dxfId="31" priority="146" operator="equal">
      <formula>"The type of Principal selected is appropriate for the given structure above.  This is the final Principal Level for this Principal."</formula>
    </cfRule>
    <cfRule type="cellIs" dxfId="30" priority="147" operator="equal">
      <formula>"The type of Principal selected is appropriate for the given structure above.  Please complete the next Principal Level for this entity."</formula>
    </cfRule>
  </conditionalFormatting>
  <conditionalFormatting sqref="N15:N34">
    <cfRule type="expression" dxfId="29" priority="128">
      <formula>OR($T15=1,$T15=2)</formula>
    </cfRule>
  </conditionalFormatting>
  <conditionalFormatting sqref="N42:N101">
    <cfRule type="expression" dxfId="28" priority="118">
      <formula>OR($T42=1,$T42=2)</formula>
    </cfRule>
  </conditionalFormatting>
  <conditionalFormatting sqref="F115:F134">
    <cfRule type="expression" dxfId="27" priority="39">
      <formula>$T115=1</formula>
    </cfRule>
  </conditionalFormatting>
  <conditionalFormatting sqref="F142:F201">
    <cfRule type="expression" dxfId="26" priority="40">
      <formula>$T142=1</formula>
    </cfRule>
  </conditionalFormatting>
  <conditionalFormatting sqref="J142:J201">
    <cfRule type="expression" dxfId="25" priority="62">
      <formula>$T142=2</formula>
    </cfRule>
  </conditionalFormatting>
  <conditionalFormatting sqref="J242:J301">
    <cfRule type="expression" dxfId="24" priority="81">
      <formula>$T242=2</formula>
    </cfRule>
  </conditionalFormatting>
  <conditionalFormatting sqref="F242:F301">
    <cfRule type="expression" dxfId="23" priority="42">
      <formula>$T242=1</formula>
    </cfRule>
  </conditionalFormatting>
  <conditionalFormatting sqref="N142:N201">
    <cfRule type="expression" dxfId="22" priority="50">
      <formula>$T142=1</formula>
    </cfRule>
    <cfRule type="cellIs" dxfId="21" priority="51" operator="equal">
      <formula>"The type of Principal selected is appropriate for the given structure above.  Please complete the next Principal Level for this entity."</formula>
    </cfRule>
    <cfRule type="cellIs" dxfId="20" priority="52" operator="equal">
      <formula>"The type of Principal selected is appropriate for the given structure above.  This is the final Principal Level for this Principal."</formula>
    </cfRule>
  </conditionalFormatting>
  <conditionalFormatting sqref="N242:N301">
    <cfRule type="expression" dxfId="19" priority="47">
      <formula>$T242=1</formula>
    </cfRule>
    <cfRule type="cellIs" dxfId="18" priority="48" operator="equal">
      <formula>"The type of Principal selected is appropriate for the given structure above.  Please complete the next Principal Level for this entity."</formula>
    </cfRule>
    <cfRule type="cellIs" dxfId="17" priority="49" operator="equal">
      <formula>"The type of Principal selected is appropriate for the given structure above.  This is the final Principal Level for this Principal."</formula>
    </cfRule>
  </conditionalFormatting>
  <conditionalFormatting sqref="J42:J101">
    <cfRule type="expression" dxfId="16" priority="59">
      <formula>$T42=2</formula>
    </cfRule>
  </conditionalFormatting>
  <conditionalFormatting sqref="F42:F101">
    <cfRule type="expression" dxfId="15" priority="38">
      <formula>$T42=1</formula>
    </cfRule>
  </conditionalFormatting>
  <conditionalFormatting sqref="J15:J34">
    <cfRule type="expression" dxfId="14" priority="43">
      <formula>$T15=2</formula>
    </cfRule>
  </conditionalFormatting>
  <conditionalFormatting sqref="F15:F34">
    <cfRule type="expression" dxfId="13" priority="37">
      <formula>$T15=1</formula>
    </cfRule>
  </conditionalFormatting>
  <conditionalFormatting sqref="F215:F234">
    <cfRule type="expression" dxfId="12" priority="41">
      <formula>$T215=1</formula>
    </cfRule>
  </conditionalFormatting>
  <conditionalFormatting sqref="J215:J234">
    <cfRule type="expression" dxfId="11" priority="77">
      <formula>$T215=2</formula>
    </cfRule>
  </conditionalFormatting>
  <conditionalFormatting sqref="J115:J134">
    <cfRule type="expression" dxfId="10" priority="60">
      <formula>$T115=2</formula>
    </cfRule>
  </conditionalFormatting>
  <conditionalFormatting sqref="N115:N134">
    <cfRule type="expression" dxfId="9" priority="6">
      <formula>$T115=4</formula>
    </cfRule>
    <cfRule type="expression" dxfId="8" priority="7">
      <formula>$T115=3</formula>
    </cfRule>
    <cfRule type="cellIs" dxfId="7" priority="9" operator="equal">
      <formula>"The type of Principal selected is appropriate for the given structure above.  This is the final Principal Level for this Principal."</formula>
    </cfRule>
    <cfRule type="cellIs" dxfId="6" priority="10" operator="equal">
      <formula>"The type of Principal selected is appropriate for the given structure above.  Please complete the next Principal Level for this entity."</formula>
    </cfRule>
  </conditionalFormatting>
  <conditionalFormatting sqref="N115:N134">
    <cfRule type="expression" dxfId="5" priority="8">
      <formula>OR($T115=1,$T115=2)</formula>
    </cfRule>
  </conditionalFormatting>
  <conditionalFormatting sqref="N215:N234">
    <cfRule type="expression" dxfId="4" priority="1">
      <formula>$T215=4</formula>
    </cfRule>
    <cfRule type="expression" dxfId="3" priority="2">
      <formula>$T215=3</formula>
    </cfRule>
    <cfRule type="cellIs" dxfId="2" priority="4" operator="equal">
      <formula>"The type of Principal selected is appropriate for the given structure above.  This is the final Principal Level for this Principal."</formula>
    </cfRule>
    <cfRule type="cellIs" dxfId="1" priority="5" operator="equal">
      <formula>"The type of Principal selected is appropriate for the given structure above.  Please complete the next Principal Level for this entity."</formula>
    </cfRule>
  </conditionalFormatting>
  <conditionalFormatting sqref="N215:N234">
    <cfRule type="expression" dxfId="0" priority="3">
      <formula>OR($T215=1,$T215=2)</formula>
    </cfRule>
  </conditionalFormatting>
  <hyperlinks>
    <hyperlink ref="B12" location="Guidance!A12" display="Click Here for First Level Assistance" xr:uid="{00000000-0004-0000-0300-000000000000}"/>
    <hyperlink ref="B12:H12" location="Dev1PL" display="Click here for Assantance with Completing the Entries for the First Level Principal Disclosure for a Developer" xr:uid="{00000000-0004-0000-0300-000001000000}"/>
    <hyperlink ref="B38" location="Guidance!A12" display="Click Here for First Level Assistance" xr:uid="{00000000-0004-0000-0300-000002000000}"/>
    <hyperlink ref="B38:H38" location="Dev2PL" display="Click here for Assantance with Completing the Entries for the Second Level Principal Disclosure for a Developer" xr:uid="{00000000-0004-0000-0300-000003000000}"/>
    <hyperlink ref="B112" location="Guidance!A12" display="Click Here for First Level Assistance" xr:uid="{00000000-0004-0000-0300-000004000000}"/>
    <hyperlink ref="B112:H112" location="Dev1PL" display="Click here for Assantance with Completing the Entries for the First Level Principal Disclosure for a Developer" xr:uid="{00000000-0004-0000-0300-000005000000}"/>
    <hyperlink ref="B212" location="Guidance!A12" display="Click Here for First Level Assistance" xr:uid="{00000000-0004-0000-0300-000006000000}"/>
    <hyperlink ref="B212:H212" location="Dev1PL" display="Click here for Assantance with Completing the Entries for the First Level Principal Disclosure for a Developer" xr:uid="{00000000-0004-0000-0300-000007000000}"/>
    <hyperlink ref="B138" location="Guidance!A12" display="Click Here for First Level Assistance" xr:uid="{00000000-0004-0000-0300-000008000000}"/>
    <hyperlink ref="B138:H138" location="Dev2PL" display="Click here for Assantance with Completing the Entries for the Second Level Principal Disclosure for a Developer" xr:uid="{00000000-0004-0000-0300-000009000000}"/>
    <hyperlink ref="B238" location="Guidance!A12" display="Click Here for First Level Assistance" xr:uid="{00000000-0004-0000-0300-00000A000000}"/>
    <hyperlink ref="B238:H238" location="Dev2PL" display="Click here for Assantance with Completing the Entries for the Second Level Principal Disclosure for a Developer" xr:uid="{00000000-0004-0000-0300-00000B000000}"/>
  </hyperlinks>
  <pageMargins left="0.5" right="0.25" top="0.5" bottom="0.5" header="0.3" footer="0.25"/>
  <pageSetup scale="66" orientation="portrait" r:id="rId1"/>
  <headerFooter>
    <oddFooter>&amp;LPage &amp;P of &amp;N&amp;RPrincipals of the Applicant and Developer(s) Disclosure Form (Form Rev. 05-2019) as amended 06-2023</oddFooter>
  </headerFooter>
  <rowBreaks count="2" manualBreakCount="2">
    <brk id="104" max="10" man="1"/>
    <brk id="204" max="16383" man="1"/>
  </rowBreak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Menus!$B$2:$B$6</xm:f>
          </x14:formula1>
          <xm:sqref>I6 I206 I106</xm:sqref>
        </x14:dataValidation>
        <x14:dataValidation type="list" allowBlank="1" showInputMessage="1" showErrorMessage="1" xr:uid="{00000000-0002-0000-0300-000001000000}">
          <x14:formula1>
            <xm:f>Menus!$N$2:$N$22</xm:f>
          </x14:formula1>
          <xm:sqref>B42:B101</xm:sqref>
        </x14:dataValidation>
        <x14:dataValidation type="list" allowBlank="1" showInputMessage="1" showErrorMessage="1" xr:uid="{00000000-0002-0000-0300-000002000000}">
          <x14:formula1>
            <xm:f>Menus!$O$2:$O$22</xm:f>
          </x14:formula1>
          <xm:sqref>B142:B201</xm:sqref>
        </x14:dataValidation>
        <x14:dataValidation type="list" allowBlank="1" showInputMessage="1" showErrorMessage="1" xr:uid="{00000000-0002-0000-0300-000003000000}">
          <x14:formula1>
            <xm:f>Menus!$P$2:$P$22</xm:f>
          </x14:formula1>
          <xm:sqref>B242:B301</xm:sqref>
        </x14:dataValidation>
        <x14:dataValidation type="list" allowBlank="1" showInputMessage="1" showErrorMessage="1" xr:uid="{00000000-0002-0000-0300-000004000000}">
          <x14:formula1>
            <xm:f>Menus!$Q$2:$Q$5</xm:f>
          </x14:formula1>
          <xm:sqref>F4</xm:sqref>
        </x14:dataValidation>
        <x14:dataValidation type="list" allowBlank="1" showInputMessage="1" showErrorMessage="1" xr:uid="{00000000-0002-0000-0300-000005000000}">
          <x14:formula1>
            <xm:f>Menus!$I$2:$I$10</xm:f>
          </x14:formula1>
          <xm:sqref>J15:J34 J242:J301 J115:J134 J142:J201 J215:J234 J42:J101</xm:sqref>
        </x14:dataValidation>
        <x14:dataValidation type="list" allowBlank="1" showInputMessage="1" showErrorMessage="1" xr:uid="{00000000-0002-0000-0300-000006000000}">
          <x14:formula1>
            <xm:f>Menus!$J$2:$J$14</xm:f>
          </x14:formula1>
          <xm:sqref>F142:F201 F242:F301 F42:F101</xm:sqref>
        </x14:dataValidation>
        <x14:dataValidation type="list" allowBlank="1" showInputMessage="1" showErrorMessage="1" xr:uid="{00000000-0002-0000-0300-000007000000}">
          <x14:formula1>
            <xm:f>Menus!$H$2:$H$13</xm:f>
          </x14:formula1>
          <xm:sqref>F115:F134 F215:F234 F15:F34</xm:sqref>
        </x14:dataValidation>
        <x14:dataValidation type="list" allowBlank="1" showInputMessage="1" showErrorMessage="1" xr:uid="{00000000-0002-0000-0300-000008000000}">
          <x14:formula1>
            <xm:f>Menus!$B$2:$B$7</xm:f>
          </x14:formula1>
          <xm:sqref>F6:G6 F106:G106 F206:G206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9" ma:contentTypeDescription="Create a new document." ma:contentTypeScope="" ma:versionID="9aead16230d6b5994477e61c98154d81">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5bf21836404508aa3566aceed6a044a8"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D52D09-28C8-4C06-9D2C-8A8F95345832}">
  <ds:schemaRefs>
    <ds:schemaRef ds:uri="http://schemas.microsoft.com/office/2006/documentManagement/types"/>
    <ds:schemaRef ds:uri="http://purl.org/dc/terms/"/>
    <ds:schemaRef ds:uri="http://schemas.microsoft.com/office/infopath/2007/PartnerControls"/>
    <ds:schemaRef ds:uri="68dfe011-c19e-4dbd-a5cd-00e4d25ab099"/>
    <ds:schemaRef ds:uri="http://purl.org/dc/elements/1.1/"/>
    <ds:schemaRef ds:uri="http://www.w3.org/XML/1998/namespace"/>
    <ds:schemaRef ds:uri="ee2a4f69-3a29-4b24-b170-d37fab3647f8"/>
    <ds:schemaRef ds:uri="http://purl.org/dc/dcmitype/"/>
    <ds:schemaRef ds:uri="http://schemas.openxmlformats.org/package/2006/metadata/core-properties"/>
    <ds:schemaRef ds:uri="a84349eb-4374-47bc-83f0-36d288636098"/>
    <ds:schemaRef ds:uri="http://schemas.microsoft.com/office/2006/metadata/properties"/>
  </ds:schemaRefs>
</ds:datastoreItem>
</file>

<file path=customXml/itemProps2.xml><?xml version="1.0" encoding="utf-8"?>
<ds:datastoreItem xmlns:ds="http://schemas.openxmlformats.org/officeDocument/2006/customXml" ds:itemID="{D4367CE0-9181-4313-A2FB-C8283E447127}"/>
</file>

<file path=customXml/itemProps3.xml><?xml version="1.0" encoding="utf-8"?>
<ds:datastoreItem xmlns:ds="http://schemas.openxmlformats.org/officeDocument/2006/customXml" ds:itemID="{9062161A-F44A-4A88-8CD9-9EDA3E591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38</vt:i4>
      </vt:variant>
    </vt:vector>
  </HeadingPairs>
  <TitlesOfParts>
    <vt:vector size="41" baseType="lpstr">
      <vt:lpstr>Guidance</vt:lpstr>
      <vt:lpstr>Applicant_Principals</vt:lpstr>
      <vt:lpstr>Developer_Principals</vt:lpstr>
      <vt:lpstr>App1PL</vt:lpstr>
      <vt:lpstr>App2PL</vt:lpstr>
      <vt:lpstr>App3PL</vt:lpstr>
      <vt:lpstr>App4PL</vt:lpstr>
      <vt:lpstr>ApplicantStructure</vt:lpstr>
      <vt:lpstr>Continue</vt:lpstr>
      <vt:lpstr>Dev1PL</vt:lpstr>
      <vt:lpstr>Dev2PL</vt:lpstr>
      <vt:lpstr>DeveloperStructure</vt:lpstr>
      <vt:lpstr>Fill_In_List</vt:lpstr>
      <vt:lpstr>Final</vt:lpstr>
      <vt:lpstr>InsertDevName</vt:lpstr>
      <vt:lpstr>Last</vt:lpstr>
      <vt:lpstr>MakeASelection</vt:lpstr>
      <vt:lpstr>NaturalPerson</vt:lpstr>
      <vt:lpstr>NeedName</vt:lpstr>
      <vt:lpstr>NOT_OK</vt:lpstr>
      <vt:lpstr>NotNeeded</vt:lpstr>
      <vt:lpstr>OK</vt:lpstr>
      <vt:lpstr>Oof1st_NotOK</vt:lpstr>
      <vt:lpstr>Oof2nd_NotOK</vt:lpstr>
      <vt:lpstr>Oof3rd_NotOK</vt:lpstr>
      <vt:lpstr>Pof1st_NotOK</vt:lpstr>
      <vt:lpstr>Pof2nd_NotOK</vt:lpstr>
      <vt:lpstr>Pof3rd_NotOK</vt:lpstr>
      <vt:lpstr>PofA_NotOK</vt:lpstr>
      <vt:lpstr>PofD_NotOK</vt:lpstr>
      <vt:lpstr>Applicant_Principals!Print_Area</vt:lpstr>
      <vt:lpstr>Developer_Principals!Print_Area</vt:lpstr>
      <vt:lpstr>Guidance!Print_Area</vt:lpstr>
      <vt:lpstr>Menus!Print_Area</vt:lpstr>
      <vt:lpstr>Applicant_Principals!Print_Titles</vt:lpstr>
      <vt:lpstr>Developer_Principals!Print_Titles</vt:lpstr>
      <vt:lpstr>Select1PrincipalNo</vt:lpstr>
      <vt:lpstr>Select2PrincipalNo</vt:lpstr>
      <vt:lpstr>Select3PrincipalNo</vt:lpstr>
      <vt:lpstr>SelectaPrincipal</vt:lpstr>
      <vt:lpstr>TrustorNatural</vt:lpstr>
    </vt:vector>
  </TitlesOfParts>
  <Company>Florida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Principals of the Applicant and Developer(s) Disclosure Form</dc:title>
  <dc:creator>Kevin L. Tatreau</dc:creator>
  <cp:keywords>Form 08-16</cp:keywords>
  <cp:lastModifiedBy>Elizabeth Thorp</cp:lastModifiedBy>
  <cp:lastPrinted>2023-06-07T13:44:00Z</cp:lastPrinted>
  <dcterms:created xsi:type="dcterms:W3CDTF">2016-07-19T14:41:52Z</dcterms:created>
  <dcterms:modified xsi:type="dcterms:W3CDTF">2023-06-07T13:44:19Z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850.488.4197</vt:lpwstr>
  </property>
  <property fmtid="{D5CDD505-2E9C-101B-9397-08002B2CF9AE}" pid="3" name="Author">
    <vt:lpwstr>Kevin L. Tatreau</vt:lpwstr>
  </property>
  <property fmtid="{D5CDD505-2E9C-101B-9397-08002B2CF9AE}" pid="4" name="Form Version">
    <vt:lpwstr>Form 08-16</vt:lpwstr>
  </property>
  <property fmtid="{D5CDD505-2E9C-101B-9397-08002B2CF9AE}" pid="5" name="ContentTypeId">
    <vt:lpwstr>0x0101001A0C3FEDFDE0B04D9A11CE9157C630C3</vt:lpwstr>
  </property>
  <property fmtid="{D5CDD505-2E9C-101B-9397-08002B2CF9AE}" pid="6" name="MediaServiceImageTags">
    <vt:lpwstr/>
  </property>
</Properties>
</file>