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84" windowWidth="10464" windowHeight="3768" tabRatio="761" activeTab="0"/>
  </bookViews>
  <sheets>
    <sheet name="Sorting Order" sheetId="1" r:id="rId1"/>
  </sheets>
  <definedNames>
    <definedName name="_xlnm.Print_Area" localSheetId="0">'Sorting Order'!$A$1:$O$26</definedName>
    <definedName name="_xlnm.Print_Titles" localSheetId="0">'Sorting Order'!$A:$A</definedName>
  </definedNames>
  <calcPr fullCalcOnLoad="1"/>
</workbook>
</file>

<file path=xl/sharedStrings.xml><?xml version="1.0" encoding="utf-8"?>
<sst xmlns="http://schemas.openxmlformats.org/spreadsheetml/2006/main" count="98" uniqueCount="74">
  <si>
    <t>Application Number</t>
  </si>
  <si>
    <t>Name of Contact Person</t>
  </si>
  <si>
    <t>Name of Development</t>
  </si>
  <si>
    <t>County</t>
  </si>
  <si>
    <t>Florida Job Creation Preference</t>
  </si>
  <si>
    <t>Lottery Number</t>
  </si>
  <si>
    <t>Total Points</t>
  </si>
  <si>
    <t>Seminole</t>
  </si>
  <si>
    <t>Leon</t>
  </si>
  <si>
    <t>Eligible For Funding?</t>
  </si>
  <si>
    <t>Broward</t>
  </si>
  <si>
    <t>Duval</t>
  </si>
  <si>
    <t>Hillsborough</t>
  </si>
  <si>
    <t>Miami-Dade</t>
  </si>
  <si>
    <t>Pinellas</t>
  </si>
  <si>
    <t>Name of Applicant</t>
  </si>
  <si>
    <t>Total Units</t>
  </si>
  <si>
    <t>Grant Request Funding Amount</t>
  </si>
  <si>
    <t>Ability to Proceed Points</t>
  </si>
  <si>
    <t>ELI Request Amount</t>
  </si>
  <si>
    <t>Cottage Avenue Apartments</t>
  </si>
  <si>
    <t>Independence Place</t>
  </si>
  <si>
    <t>Clusters 11</t>
  </si>
  <si>
    <t>Volunteers of America of Florida, Inc.</t>
  </si>
  <si>
    <t>Jack Humburg</t>
  </si>
  <si>
    <t>Kevin Letch</t>
  </si>
  <si>
    <t>2014-332G</t>
  </si>
  <si>
    <t>2014-333G</t>
  </si>
  <si>
    <t>2014-336G</t>
  </si>
  <si>
    <t>2014-337G</t>
  </si>
  <si>
    <t>2014-338G</t>
  </si>
  <si>
    <t>2014-339G</t>
  </si>
  <si>
    <t>2014-340G</t>
  </si>
  <si>
    <t>2014-341G</t>
  </si>
  <si>
    <t>Orchid Cove</t>
  </si>
  <si>
    <t>3636 Park Apartments</t>
  </si>
  <si>
    <t>Low-income Housing with Supportive Services for homeless Individuals with Developmental Disabilities</t>
  </si>
  <si>
    <t>Home Place at Balkin</t>
  </si>
  <si>
    <t>Residences on West Brevard Street</t>
  </si>
  <si>
    <t>Vista Seminole Pointe Apartments</t>
  </si>
  <si>
    <t>Veterans Way Apartments</t>
  </si>
  <si>
    <t>Wealth Watchers Support Housing Initiative</t>
  </si>
  <si>
    <t>Ability Housing of Northeast Florida, Inc.</t>
  </si>
  <si>
    <t>Orchid Cove Partners, LLC</t>
  </si>
  <si>
    <t>Boley Centers, Inc.</t>
  </si>
  <si>
    <t>Attain Inc.</t>
  </si>
  <si>
    <t>Broward County Community Development Corporation, Inc. d/b/a Broward Housing Solutions</t>
  </si>
  <si>
    <t>Big Bend Homeless Coalition, Inc.</t>
  </si>
  <si>
    <t>Big Bend Community Development Corporation f/k/a the Frenchtown Community Development Corporation</t>
  </si>
  <si>
    <t>Recsue Outreach Mission of Central Florida, Inc.</t>
  </si>
  <si>
    <t>Magnolia North Johnson Street Apartments, LLC</t>
  </si>
  <si>
    <t>Wealth Watchers Inc.</t>
  </si>
  <si>
    <t>Shannon Nazworth</t>
  </si>
  <si>
    <t>Bowen Arnold</t>
  </si>
  <si>
    <t>Craig Cook</t>
  </si>
  <si>
    <t>Lisa Vecchi</t>
  </si>
  <si>
    <t>Susan Pourciau</t>
  </si>
  <si>
    <t>Thomas H. Lewis</t>
  </si>
  <si>
    <t>Andrew Powell</t>
  </si>
  <si>
    <t>Stephanie Williams-Baldwin</t>
  </si>
  <si>
    <t>Edward Gaston</t>
  </si>
  <si>
    <t>Qualifying Operating Deficit Reserve Funding</t>
  </si>
  <si>
    <t>Y</t>
  </si>
  <si>
    <t>N</t>
  </si>
  <si>
    <t>2014-331G*</t>
  </si>
  <si>
    <t>*These Grant Request Amounts have changed as a result of scoring</t>
  </si>
  <si>
    <t>**These ELI Request Amounts have changed as a result of scoring</t>
  </si>
  <si>
    <t>2014-334G**</t>
  </si>
  <si>
    <t>2014-335G*</t>
  </si>
  <si>
    <t>Ineligible Applications, in Application Number Order</t>
  </si>
  <si>
    <t>Eligible Applications, sorted by Sorting Order</t>
  </si>
  <si>
    <t>Grant/ ELI Leveraging</t>
  </si>
  <si>
    <t>On March 14, 2014,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</si>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</sst>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textRotation="90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0" fillId="0" borderId="0" xfId="0" applyFont="1" applyFill="1" applyAlignment="1">
      <alignment horizontal="center" readingOrder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43" fontId="42" fillId="0" borderId="10" xfId="42" applyFont="1" applyFill="1" applyBorder="1" applyAlignment="1">
      <alignment horizontal="center" vertical="center"/>
    </xf>
    <xf numFmtId="38" fontId="5" fillId="0" borderId="10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0" fillId="0" borderId="10" xfId="0" applyFont="1" applyFill="1" applyBorder="1" applyAlignment="1" applyProtection="1">
      <alignment horizontal="center" wrapText="1" readingOrder="1"/>
      <protection locked="0"/>
    </xf>
    <xf numFmtId="164" fontId="40" fillId="0" borderId="10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>
      <alignment horizontal="center"/>
    </xf>
    <xf numFmtId="0" fontId="40" fillId="0" borderId="11" xfId="0" applyFont="1" applyFill="1" applyBorder="1" applyAlignment="1" applyProtection="1">
      <alignment horizontal="left" wrapText="1" readingOrder="1"/>
      <protection locked="0"/>
    </xf>
    <xf numFmtId="0" fontId="40" fillId="0" borderId="12" xfId="0" applyFont="1" applyFill="1" applyBorder="1" applyAlignment="1" applyProtection="1">
      <alignment horizontal="left" wrapText="1" readingOrder="1"/>
      <protection locked="0"/>
    </xf>
    <xf numFmtId="0" fontId="40" fillId="0" borderId="13" xfId="0" applyFont="1" applyFill="1" applyBorder="1" applyAlignment="1" applyProtection="1">
      <alignment horizontal="left" wrapText="1" readingOrder="1"/>
      <protection locked="0"/>
    </xf>
    <xf numFmtId="0" fontId="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view="pageBreakPreview" zoomScale="60" zoomScaleNormal="60" zoomScalePageLayoutView="0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5" sqref="B15"/>
    </sheetView>
  </sheetViews>
  <sheetFormatPr defaultColWidth="9.28125" defaultRowHeight="12.75"/>
  <cols>
    <col min="1" max="1" width="10.00390625" style="3" bestFit="1" customWidth="1"/>
    <col min="2" max="2" width="19.28125" style="4" customWidth="1"/>
    <col min="3" max="3" width="11.421875" style="3" bestFit="1" customWidth="1"/>
    <col min="4" max="4" width="15.28125" style="3" customWidth="1"/>
    <col min="5" max="5" width="15.7109375" style="3" customWidth="1"/>
    <col min="6" max="6" width="8.57421875" style="5" customWidth="1"/>
    <col min="7" max="7" width="9.7109375" style="3" customWidth="1"/>
    <col min="8" max="9" width="10.7109375" style="3" customWidth="1"/>
    <col min="10" max="10" width="7.28125" style="3" customWidth="1"/>
    <col min="11" max="11" width="9.7109375" style="8" customWidth="1"/>
    <col min="12" max="12" width="11.7109375" style="3" customWidth="1"/>
    <col min="13" max="13" width="11.28125" style="3" customWidth="1"/>
    <col min="14" max="14" width="9.7109375" style="3" customWidth="1"/>
    <col min="15" max="15" width="12.28125" style="5" customWidth="1"/>
    <col min="16" max="16384" width="9.28125" style="3" customWidth="1"/>
  </cols>
  <sheetData>
    <row r="1" spans="1:15" s="1" customFormat="1" ht="3.75" customHeight="1">
      <c r="A1" s="24"/>
      <c r="B1" s="24"/>
      <c r="C1" s="12"/>
      <c r="D1" s="6"/>
      <c r="E1" s="12"/>
      <c r="F1" s="12"/>
      <c r="K1" s="7"/>
      <c r="O1" s="12"/>
    </row>
    <row r="2" spans="1:15" s="2" customFormat="1" ht="62.25" customHeight="1">
      <c r="A2" s="22" t="s">
        <v>0</v>
      </c>
      <c r="B2" s="22" t="s">
        <v>2</v>
      </c>
      <c r="C2" s="22" t="s">
        <v>3</v>
      </c>
      <c r="D2" s="22" t="s">
        <v>15</v>
      </c>
      <c r="E2" s="22" t="s">
        <v>1</v>
      </c>
      <c r="F2" s="22" t="s">
        <v>16</v>
      </c>
      <c r="G2" s="22" t="s">
        <v>17</v>
      </c>
      <c r="H2" s="22" t="s">
        <v>19</v>
      </c>
      <c r="I2" s="22" t="s">
        <v>9</v>
      </c>
      <c r="J2" s="22" t="s">
        <v>6</v>
      </c>
      <c r="K2" s="23" t="s">
        <v>18</v>
      </c>
      <c r="L2" s="22" t="s">
        <v>71</v>
      </c>
      <c r="M2" s="22" t="s">
        <v>4</v>
      </c>
      <c r="N2" s="22" t="s">
        <v>5</v>
      </c>
      <c r="O2" s="22" t="s">
        <v>61</v>
      </c>
    </row>
    <row r="3" spans="1:15" s="2" customFormat="1" ht="22.5" customHeight="1">
      <c r="A3" s="27" t="s">
        <v>70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s="21" customFormat="1" ht="24" customHeight="1">
      <c r="A4" s="13" t="s">
        <v>26</v>
      </c>
      <c r="B4" s="14" t="s">
        <v>20</v>
      </c>
      <c r="C4" s="14" t="s">
        <v>11</v>
      </c>
      <c r="D4" s="14" t="s">
        <v>42</v>
      </c>
      <c r="E4" s="14" t="s">
        <v>52</v>
      </c>
      <c r="F4" s="15">
        <v>12</v>
      </c>
      <c r="G4" s="16">
        <v>1182422</v>
      </c>
      <c r="H4" s="16">
        <v>172800</v>
      </c>
      <c r="I4" s="17" t="s">
        <v>62</v>
      </c>
      <c r="J4" s="18">
        <v>57</v>
      </c>
      <c r="K4" s="11">
        <v>6</v>
      </c>
      <c r="L4" s="10">
        <f aca="true" t="shared" si="0" ref="L4:L10">(G4+H4)/F4</f>
        <v>112935.16666666667</v>
      </c>
      <c r="M4" s="9" t="s">
        <v>62</v>
      </c>
      <c r="N4" s="19">
        <v>11</v>
      </c>
      <c r="O4" s="20">
        <f aca="true" t="shared" si="1" ref="O4:O10">F4*6500</f>
        <v>78000</v>
      </c>
    </row>
    <row r="5" spans="1:15" s="21" customFormat="1" ht="24" customHeight="1">
      <c r="A5" s="13" t="s">
        <v>67</v>
      </c>
      <c r="B5" s="14" t="s">
        <v>35</v>
      </c>
      <c r="C5" s="14" t="s">
        <v>14</v>
      </c>
      <c r="D5" s="14" t="s">
        <v>44</v>
      </c>
      <c r="E5" s="14" t="s">
        <v>24</v>
      </c>
      <c r="F5" s="15">
        <v>8</v>
      </c>
      <c r="G5" s="16">
        <v>1099750</v>
      </c>
      <c r="H5" s="16">
        <v>140000</v>
      </c>
      <c r="I5" s="17" t="s">
        <v>62</v>
      </c>
      <c r="J5" s="18">
        <v>56</v>
      </c>
      <c r="K5" s="11">
        <v>6</v>
      </c>
      <c r="L5" s="10">
        <f t="shared" si="0"/>
        <v>154968.75</v>
      </c>
      <c r="M5" s="9" t="s">
        <v>62</v>
      </c>
      <c r="N5" s="19">
        <v>5</v>
      </c>
      <c r="O5" s="20">
        <f t="shared" si="1"/>
        <v>52000</v>
      </c>
    </row>
    <row r="6" spans="1:15" s="21" customFormat="1" ht="24" customHeight="1">
      <c r="A6" s="13" t="s">
        <v>28</v>
      </c>
      <c r="B6" s="14" t="s">
        <v>22</v>
      </c>
      <c r="C6" s="14" t="s">
        <v>10</v>
      </c>
      <c r="D6" s="14" t="s">
        <v>46</v>
      </c>
      <c r="E6" s="14" t="s">
        <v>55</v>
      </c>
      <c r="F6" s="15">
        <v>2</v>
      </c>
      <c r="G6" s="16">
        <v>78459</v>
      </c>
      <c r="H6" s="16"/>
      <c r="I6" s="17" t="s">
        <v>62</v>
      </c>
      <c r="J6" s="18">
        <v>47</v>
      </c>
      <c r="K6" s="11">
        <v>6</v>
      </c>
      <c r="L6" s="10">
        <f t="shared" si="0"/>
        <v>39229.5</v>
      </c>
      <c r="M6" s="9" t="s">
        <v>62</v>
      </c>
      <c r="N6" s="19">
        <v>10</v>
      </c>
      <c r="O6" s="20">
        <f t="shared" si="1"/>
        <v>13000</v>
      </c>
    </row>
    <row r="7" spans="1:15" s="21" customFormat="1" ht="24" customHeight="1">
      <c r="A7" s="13" t="s">
        <v>29</v>
      </c>
      <c r="B7" s="14" t="s">
        <v>37</v>
      </c>
      <c r="C7" s="14" t="s">
        <v>8</v>
      </c>
      <c r="D7" s="14" t="s">
        <v>47</v>
      </c>
      <c r="E7" s="14" t="s">
        <v>56</v>
      </c>
      <c r="F7" s="15">
        <v>9</v>
      </c>
      <c r="G7" s="16">
        <v>418450</v>
      </c>
      <c r="H7" s="16">
        <v>175000</v>
      </c>
      <c r="I7" s="17" t="s">
        <v>62</v>
      </c>
      <c r="J7" s="18">
        <v>47</v>
      </c>
      <c r="K7" s="11">
        <v>6</v>
      </c>
      <c r="L7" s="10">
        <f t="shared" si="0"/>
        <v>65938.88888888889</v>
      </c>
      <c r="M7" s="9" t="s">
        <v>62</v>
      </c>
      <c r="N7" s="19">
        <v>2</v>
      </c>
      <c r="O7" s="20">
        <f t="shared" si="1"/>
        <v>58500</v>
      </c>
    </row>
    <row r="8" spans="1:15" s="21" customFormat="1" ht="24" customHeight="1">
      <c r="A8" s="13" t="s">
        <v>64</v>
      </c>
      <c r="B8" s="14" t="s">
        <v>21</v>
      </c>
      <c r="C8" s="14" t="s">
        <v>11</v>
      </c>
      <c r="D8" s="14" t="s">
        <v>23</v>
      </c>
      <c r="E8" s="14" t="s">
        <v>25</v>
      </c>
      <c r="F8" s="15">
        <v>12</v>
      </c>
      <c r="G8" s="16">
        <v>1050000</v>
      </c>
      <c r="H8" s="16">
        <v>0</v>
      </c>
      <c r="I8" s="17" t="s">
        <v>62</v>
      </c>
      <c r="J8" s="18">
        <v>41</v>
      </c>
      <c r="K8" s="11">
        <v>6</v>
      </c>
      <c r="L8" s="10">
        <f t="shared" si="0"/>
        <v>87500</v>
      </c>
      <c r="M8" s="9" t="s">
        <v>62</v>
      </c>
      <c r="N8" s="19">
        <v>9</v>
      </c>
      <c r="O8" s="20">
        <f t="shared" si="1"/>
        <v>78000</v>
      </c>
    </row>
    <row r="9" spans="1:15" s="21" customFormat="1" ht="24" customHeight="1">
      <c r="A9" s="13" t="s">
        <v>30</v>
      </c>
      <c r="B9" s="14" t="s">
        <v>38</v>
      </c>
      <c r="C9" s="14" t="s">
        <v>8</v>
      </c>
      <c r="D9" s="14" t="s">
        <v>48</v>
      </c>
      <c r="E9" s="14" t="s">
        <v>57</v>
      </c>
      <c r="F9" s="15">
        <v>8</v>
      </c>
      <c r="G9" s="16">
        <v>758470</v>
      </c>
      <c r="H9" s="16">
        <v>140000</v>
      </c>
      <c r="I9" s="17" t="s">
        <v>62</v>
      </c>
      <c r="J9" s="18">
        <v>41</v>
      </c>
      <c r="K9" s="11">
        <v>6</v>
      </c>
      <c r="L9" s="10">
        <f t="shared" si="0"/>
        <v>112308.75</v>
      </c>
      <c r="M9" s="9" t="s">
        <v>62</v>
      </c>
      <c r="N9" s="19">
        <v>4</v>
      </c>
      <c r="O9" s="20">
        <f t="shared" si="1"/>
        <v>52000</v>
      </c>
    </row>
    <row r="10" spans="1:15" s="21" customFormat="1" ht="24" customHeight="1">
      <c r="A10" s="13" t="s">
        <v>27</v>
      </c>
      <c r="B10" s="14" t="s">
        <v>34</v>
      </c>
      <c r="C10" s="14" t="s">
        <v>12</v>
      </c>
      <c r="D10" s="14" t="s">
        <v>43</v>
      </c>
      <c r="E10" s="14" t="s">
        <v>53</v>
      </c>
      <c r="F10" s="15">
        <v>15</v>
      </c>
      <c r="G10" s="16">
        <v>1696000</v>
      </c>
      <c r="H10" s="16">
        <v>0</v>
      </c>
      <c r="I10" s="17" t="s">
        <v>62</v>
      </c>
      <c r="J10" s="18">
        <v>40</v>
      </c>
      <c r="K10" s="11">
        <v>6</v>
      </c>
      <c r="L10" s="10">
        <f t="shared" si="0"/>
        <v>113066.66666666667</v>
      </c>
      <c r="M10" s="9" t="s">
        <v>62</v>
      </c>
      <c r="N10" s="19">
        <v>3</v>
      </c>
      <c r="O10" s="20">
        <f t="shared" si="1"/>
        <v>97500</v>
      </c>
    </row>
    <row r="11" spans="1:15" s="21" customFormat="1" ht="24" customHeight="1">
      <c r="A11" s="25" t="s">
        <v>69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5" s="21" customFormat="1" ht="24" customHeight="1">
      <c r="A12" s="13" t="s">
        <v>32</v>
      </c>
      <c r="B12" s="14" t="s">
        <v>40</v>
      </c>
      <c r="C12" s="14" t="s">
        <v>13</v>
      </c>
      <c r="D12" s="14" t="s">
        <v>50</v>
      </c>
      <c r="E12" s="14" t="s">
        <v>59</v>
      </c>
      <c r="F12" s="15">
        <v>12</v>
      </c>
      <c r="G12" s="16">
        <v>1615000</v>
      </c>
      <c r="H12" s="16">
        <v>210000</v>
      </c>
      <c r="I12" s="17" t="s">
        <v>63</v>
      </c>
      <c r="J12" s="18">
        <v>39</v>
      </c>
      <c r="K12" s="11">
        <v>6</v>
      </c>
      <c r="L12" s="10">
        <f>(G12+H12)/F12</f>
        <v>152083.33333333334</v>
      </c>
      <c r="M12" s="9" t="s">
        <v>62</v>
      </c>
      <c r="N12" s="19">
        <v>1</v>
      </c>
      <c r="O12" s="20">
        <f>F12*6500</f>
        <v>78000</v>
      </c>
    </row>
    <row r="13" spans="1:15" s="21" customFormat="1" ht="24" customHeight="1">
      <c r="A13" s="13" t="s">
        <v>68</v>
      </c>
      <c r="B13" s="14" t="s">
        <v>36</v>
      </c>
      <c r="C13" s="14" t="s">
        <v>7</v>
      </c>
      <c r="D13" s="14" t="s">
        <v>45</v>
      </c>
      <c r="E13" s="14" t="s">
        <v>54</v>
      </c>
      <c r="F13" s="15">
        <v>2</v>
      </c>
      <c r="G13" s="16">
        <v>350000</v>
      </c>
      <c r="H13" s="16"/>
      <c r="I13" s="17" t="s">
        <v>63</v>
      </c>
      <c r="J13" s="18">
        <v>34</v>
      </c>
      <c r="K13" s="11">
        <v>0</v>
      </c>
      <c r="L13" s="10">
        <f>(G13+H13)/F13</f>
        <v>175000</v>
      </c>
      <c r="M13" s="9" t="s">
        <v>62</v>
      </c>
      <c r="N13" s="19">
        <v>8</v>
      </c>
      <c r="O13" s="20">
        <f>F13*6500</f>
        <v>13000</v>
      </c>
    </row>
    <row r="14" spans="1:15" s="21" customFormat="1" ht="24" customHeight="1">
      <c r="A14" s="13" t="s">
        <v>31</v>
      </c>
      <c r="B14" s="14" t="s">
        <v>39</v>
      </c>
      <c r="C14" s="14" t="s">
        <v>7</v>
      </c>
      <c r="D14" s="14" t="s">
        <v>49</v>
      </c>
      <c r="E14" s="14" t="s">
        <v>58</v>
      </c>
      <c r="F14" s="15">
        <v>14</v>
      </c>
      <c r="G14" s="16">
        <v>1260343</v>
      </c>
      <c r="H14" s="16">
        <v>245000</v>
      </c>
      <c r="I14" s="17" t="s">
        <v>63</v>
      </c>
      <c r="J14" s="18">
        <v>20</v>
      </c>
      <c r="K14" s="11">
        <v>0</v>
      </c>
      <c r="L14" s="10">
        <f>(G14+H14)/F14</f>
        <v>107524.5</v>
      </c>
      <c r="M14" s="9" t="s">
        <v>62</v>
      </c>
      <c r="N14" s="19">
        <v>7</v>
      </c>
      <c r="O14" s="20">
        <f>F14*6500</f>
        <v>91000</v>
      </c>
    </row>
    <row r="15" spans="1:15" s="21" customFormat="1" ht="24" customHeight="1">
      <c r="A15" s="13" t="s">
        <v>33</v>
      </c>
      <c r="B15" s="14" t="s">
        <v>41</v>
      </c>
      <c r="C15" s="14" t="s">
        <v>11</v>
      </c>
      <c r="D15" s="14" t="s">
        <v>51</v>
      </c>
      <c r="E15" s="14" t="s">
        <v>60</v>
      </c>
      <c r="F15" s="15">
        <v>4</v>
      </c>
      <c r="G15" s="16">
        <v>280000</v>
      </c>
      <c r="H15" s="16"/>
      <c r="I15" s="17" t="s">
        <v>63</v>
      </c>
      <c r="J15" s="18">
        <v>17</v>
      </c>
      <c r="K15" s="11">
        <v>3</v>
      </c>
      <c r="L15" s="10">
        <f>(G15+H15)/F15</f>
        <v>70000</v>
      </c>
      <c r="M15" s="9" t="s">
        <v>62</v>
      </c>
      <c r="N15" s="19">
        <v>6</v>
      </c>
      <c r="O15" s="20">
        <f>F15*6500</f>
        <v>26000</v>
      </c>
    </row>
    <row r="17" spans="1:15" s="4" customFormat="1" ht="12">
      <c r="A17" s="3" t="s">
        <v>65</v>
      </c>
      <c r="C17" s="3"/>
      <c r="D17" s="3"/>
      <c r="E17" s="3"/>
      <c r="F17" s="5"/>
      <c r="G17" s="3"/>
      <c r="H17" s="3"/>
      <c r="I17" s="3"/>
      <c r="J17" s="3"/>
      <c r="K17" s="8"/>
      <c r="L17" s="3"/>
      <c r="M17" s="3"/>
      <c r="N17" s="3"/>
      <c r="O17" s="5"/>
    </row>
    <row r="18" spans="1:15" s="4" customFormat="1" ht="12">
      <c r="A18" s="3" t="s">
        <v>66</v>
      </c>
      <c r="C18" s="3"/>
      <c r="D18" s="3"/>
      <c r="E18" s="3"/>
      <c r="F18" s="5"/>
      <c r="G18" s="3"/>
      <c r="H18" s="3"/>
      <c r="I18" s="3"/>
      <c r="J18" s="3"/>
      <c r="K18" s="8"/>
      <c r="L18" s="3"/>
      <c r="M18" s="3"/>
      <c r="N18" s="3"/>
      <c r="O18" s="5"/>
    </row>
    <row r="20" spans="1:14" ht="12">
      <c r="A20" s="28" t="s">
        <v>72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ht="12">
      <c r="K22" s="3"/>
    </row>
    <row r="23" spans="1:14" ht="12">
      <c r="A23" s="28" t="s">
        <v>73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</sheetData>
  <sheetProtection/>
  <mergeCells count="5">
    <mergeCell ref="A1:B1"/>
    <mergeCell ref="A11:O11"/>
    <mergeCell ref="A3:O3"/>
    <mergeCell ref="A20:N21"/>
    <mergeCell ref="A23:N24"/>
  </mergeCells>
  <printOptions/>
  <pageMargins left="0.7" right="0.7" top="0.75" bottom="0.75" header="0.3" footer="0.3"/>
  <pageSetup horizontalDpi="600" verticalDpi="600" orientation="landscape" paperSize="5" scale="89" r:id="rId1"/>
  <headerFooter alignWithMargins="0">
    <oddHeader>&amp;C&amp;"Arial,Bold"&amp;14RFA 2014-101 - Housing For Homeless Persons And Families Sorting Order Chart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2013-05-09T20:50:22Z</dcterms:created>
  <dcterms:modified xsi:type="dcterms:W3CDTF">2014-03-14T16:52:23Z</dcterms:modified>
  <cp:category/>
  <cp:version/>
  <cp:contentType/>
  <cp:contentStatus/>
</cp:coreProperties>
</file>