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495" activeTab="0"/>
  </bookViews>
  <sheets>
    <sheet name="Application Submitted Report" sheetId="1" r:id="rId1"/>
  </sheets>
  <definedNames>
    <definedName name="_xlnm.Print_Area" localSheetId="0">'Application Submitted Report'!$A$1:$Z$23</definedName>
    <definedName name="_xlnm.Print_Titles" localSheetId="0">'Application Submitted Report'!$A:$B,'Application Submitted Report'!$2:$2</definedName>
  </definedNames>
  <calcPr fullCalcOnLoad="1"/>
</workbook>
</file>

<file path=xl/sharedStrings.xml><?xml version="1.0" encoding="utf-8"?>
<sst xmlns="http://schemas.openxmlformats.org/spreadsheetml/2006/main" count="348" uniqueCount="223">
  <si>
    <t>Application Number</t>
  </si>
  <si>
    <t>Name of proposed Development</t>
  </si>
  <si>
    <t>County</t>
  </si>
  <si>
    <t>Development Location</t>
  </si>
  <si>
    <t>Name Of Applicant</t>
  </si>
  <si>
    <t>First Name Of Contact Person</t>
  </si>
  <si>
    <t>Last Name Of Contact Person</t>
  </si>
  <si>
    <t>Contact Address</t>
  </si>
  <si>
    <t>Contact City</t>
  </si>
  <si>
    <t>Contact State</t>
  </si>
  <si>
    <t>Contact Zip Code</t>
  </si>
  <si>
    <t>Contact Phone</t>
  </si>
  <si>
    <t>Contact EMail</t>
  </si>
  <si>
    <t>Adding Units or Retrofit</t>
  </si>
  <si>
    <t>CRH or SLU?</t>
  </si>
  <si>
    <t>Development Type</t>
  </si>
  <si>
    <t>Number of Residents</t>
  </si>
  <si>
    <t>Total Units</t>
  </si>
  <si>
    <t>Number of Bedrooms Added</t>
  </si>
  <si>
    <t>New Bathroomfacilities added?</t>
  </si>
  <si>
    <t>Maximum Base Loan</t>
  </si>
  <si>
    <t>Max Funding for Adding additional Bedrooms or bathroom facilities</t>
  </si>
  <si>
    <t>Max Funding for Predevelopment and Credit Underwriting Costs</t>
  </si>
  <si>
    <t>Maximum Eligible Funding Award Amount</t>
  </si>
  <si>
    <t>Cash Funding _ total</t>
  </si>
  <si>
    <t>2015-005G</t>
  </si>
  <si>
    <t>Adding Units in Seminole County for Individuals with DD</t>
  </si>
  <si>
    <t>Seminole</t>
  </si>
  <si>
    <t>The Applicant has not yet identified the specific property or address for the proposed Development</t>
  </si>
  <si>
    <t>Crystal Lakes Supportive Environments, Inc. dba Attain, Inc.</t>
  </si>
  <si>
    <t>Y</t>
  </si>
  <si>
    <t>Craig</t>
  </si>
  <si>
    <t>Cook</t>
  </si>
  <si>
    <t>2710 Staten Avenue</t>
  </si>
  <si>
    <t>Orlando</t>
  </si>
  <si>
    <t>Florida</t>
  </si>
  <si>
    <t>407-965-3055</t>
  </si>
  <si>
    <t>ccook@myattain.org</t>
  </si>
  <si>
    <t>Adding</t>
  </si>
  <si>
    <t>CRH</t>
  </si>
  <si>
    <t>SF</t>
  </si>
  <si>
    <t>2015-006G</t>
  </si>
  <si>
    <t>SunUp Project</t>
  </si>
  <si>
    <t>Indian River</t>
  </si>
  <si>
    <t xml:space="preserve">The agency owns 9.26 acres at the following address:  2455 5th Street SW, Vero Beach,  32962.  There is a community center already built on the property; and it has been zoned for a residential build out.  </t>
  </si>
  <si>
    <t>The Arc of Indian River County, Inc. (previously SunUp ARC, Inc.)</t>
  </si>
  <si>
    <t>Charles</t>
  </si>
  <si>
    <t>Bradley</t>
  </si>
  <si>
    <t>1375 16th Avenue</t>
  </si>
  <si>
    <t>Vero Beach</t>
  </si>
  <si>
    <t>772-562-6854x235</t>
  </si>
  <si>
    <t>charlesb@arcir.org</t>
  </si>
  <si>
    <t>N</t>
  </si>
  <si>
    <t>2015-007G</t>
  </si>
  <si>
    <t xml:space="preserve"> Greenwood Court Group Home</t>
  </si>
  <si>
    <t>Hillsborough</t>
  </si>
  <si>
    <t>813 Greenwood Court, Brandon, FL 33511--Renovating Existing Units</t>
  </si>
  <si>
    <t>Life Concepts, Inc. dba Quest, Inc.</t>
  </si>
  <si>
    <t>John</t>
  </si>
  <si>
    <t>Gill</t>
  </si>
  <si>
    <t>500 E. Colonial Drive</t>
  </si>
  <si>
    <t>407-218-4300</t>
  </si>
  <si>
    <t>jgill@questinc.org</t>
  </si>
  <si>
    <t>Renovating</t>
  </si>
  <si>
    <t xml:space="preserve">     </t>
  </si>
  <si>
    <t>2015-008G</t>
  </si>
  <si>
    <t>Oakwood Group Home</t>
  </si>
  <si>
    <t>Broward</t>
  </si>
  <si>
    <t>5480 Oakwood Road, Plantation, FL  33317</t>
  </si>
  <si>
    <t>Ann Storck Center, Inc.</t>
  </si>
  <si>
    <t>Charlotte</t>
  </si>
  <si>
    <t>Mather-Taylor</t>
  </si>
  <si>
    <t>1790 SW 43 Way</t>
  </si>
  <si>
    <t>Fort Lauderdale</t>
  </si>
  <si>
    <t>FL</t>
  </si>
  <si>
    <t>954-584-8000</t>
  </si>
  <si>
    <t>cmathertaylor@annstorckcenter.org</t>
  </si>
  <si>
    <t>2015-009G</t>
  </si>
  <si>
    <t xml:space="preserve"> The Jonesville Home at The Arc of Alachua County </t>
  </si>
  <si>
    <t>Alachua</t>
  </si>
  <si>
    <t>LOCATION:  17819 NW 32nd Avenue,  Newberry, FL 32669-2163    _x000B_(Parcel #04252-001-003)</t>
  </si>
  <si>
    <t xml:space="preserve"> The Arc of Alachua County, Inc. </t>
  </si>
  <si>
    <t xml:space="preserve"> Judi </t>
  </si>
  <si>
    <t xml:space="preserve"> Scarborough</t>
  </si>
  <si>
    <t xml:space="preserve"> 3303 NW 83rd Street</t>
  </si>
  <si>
    <t xml:space="preserve"> Gainesville</t>
  </si>
  <si>
    <t xml:space="preserve"> Florida</t>
  </si>
  <si>
    <t xml:space="preserve"> (352) 334-4060 ext.122</t>
  </si>
  <si>
    <t xml:space="preserve"> jscarborough@arcalachua.org</t>
  </si>
  <si>
    <t>2015-010G</t>
  </si>
  <si>
    <t>St Andrew Bay Residential Home</t>
  </si>
  <si>
    <t>Bay</t>
  </si>
  <si>
    <t>19th Street and Carolina Avenue, Lynn Haven, FL 32444</t>
  </si>
  <si>
    <t xml:space="preserve">St. Andrew Bay Center, Inc. </t>
  </si>
  <si>
    <t>Cathy</t>
  </si>
  <si>
    <t>Howell</t>
  </si>
  <si>
    <t>1804 Carolina Avenue</t>
  </si>
  <si>
    <t>Lynn Haven</t>
  </si>
  <si>
    <t xml:space="preserve">Florida </t>
  </si>
  <si>
    <t>(850)265-2951</t>
  </si>
  <si>
    <t>chowell@standrewbaycenter.org</t>
  </si>
  <si>
    <t>2015-011G</t>
  </si>
  <si>
    <t>Neff Lake Estate III</t>
  </si>
  <si>
    <t>Hernando</t>
  </si>
  <si>
    <t>5259 Neff Lake Road, Brooksville, Florida 34601</t>
  </si>
  <si>
    <t>The Arc Nature Coast,Inc.</t>
  </si>
  <si>
    <t>Mark</t>
  </si>
  <si>
    <t>Barry</t>
  </si>
  <si>
    <t>5283 Neff Lake Road</t>
  </si>
  <si>
    <t>Brooksville</t>
  </si>
  <si>
    <t>352-544-2322 ext.103</t>
  </si>
  <si>
    <t>mbarry@thearc-naturecoast.org</t>
  </si>
  <si>
    <t>2015-012G</t>
  </si>
  <si>
    <t>Neff Lake Estate II</t>
  </si>
  <si>
    <t>5271 Neff Lake Road, Brooksville, Florida 34601</t>
  </si>
  <si>
    <t>2015-013G</t>
  </si>
  <si>
    <t>Sunrise Fulton Green Bathroom Renovation</t>
  </si>
  <si>
    <t>Polk</t>
  </si>
  <si>
    <t>714 Fulton Green Road, Lakeland, (closest intersection: N. Socrum Loop Road), Polk County</t>
  </si>
  <si>
    <t>Sunrise Community of Polk County, Inc./Regional Properties, Inc.</t>
  </si>
  <si>
    <t xml:space="preserve">Kirk </t>
  </si>
  <si>
    <t>Zaremba</t>
  </si>
  <si>
    <t>9040 Sunset Drive</t>
  </si>
  <si>
    <t>Miami</t>
  </si>
  <si>
    <t>(305) 273-3055</t>
  </si>
  <si>
    <t>kzaremba@sunrisegroup.org</t>
  </si>
  <si>
    <t>2015-014G</t>
  </si>
  <si>
    <t>Sunrise Tall Pines Bathroom Renovation</t>
  </si>
  <si>
    <t>Volusia</t>
  </si>
  <si>
    <t>919 Tall Pine, Port Orange, FL  32127, (closest intersection: South Nova Road), Volusia County</t>
  </si>
  <si>
    <t>Sunrise Community of Polk County, Inc./Regional Properties</t>
  </si>
  <si>
    <t>2015-015G</t>
  </si>
  <si>
    <t>Kaden Home</t>
  </si>
  <si>
    <t>Duval</t>
  </si>
  <si>
    <t>3968 Kaden Drive, East_x000B_Jacksonville, FL 32277</t>
  </si>
  <si>
    <t>The Arc Jacksonville Inc.</t>
  </si>
  <si>
    <t>Jim</t>
  </si>
  <si>
    <t>Whittaker</t>
  </si>
  <si>
    <t>1050 North Davis Street</t>
  </si>
  <si>
    <t>Jacksonville</t>
  </si>
  <si>
    <t>904-355-0155</t>
  </si>
  <si>
    <t>jwhittaker@arcjacksonville.org</t>
  </si>
  <si>
    <t>2015-016G</t>
  </si>
  <si>
    <t>BASCA Group Home 5</t>
  </si>
  <si>
    <t>Clay</t>
  </si>
  <si>
    <t>2556 Horseshoe Bend Rd., Middleburg, FL 32068.</t>
  </si>
  <si>
    <t>BASCA, Inc.</t>
  </si>
  <si>
    <t>Callan</t>
  </si>
  <si>
    <t>Bell</t>
  </si>
  <si>
    <t>841 Plainfield Ave.</t>
  </si>
  <si>
    <t>Orange Park</t>
  </si>
  <si>
    <t>904-541-1742</t>
  </si>
  <si>
    <t>callanbell@bascainc.org</t>
  </si>
  <si>
    <t>2015-017G</t>
  </si>
  <si>
    <t>The Deleon Residential Facility</t>
  </si>
  <si>
    <t>St. Lucie</t>
  </si>
  <si>
    <t xml:space="preserve">The address of the community residential home is 6607 Deleon Avenue Fort Pierce. </t>
  </si>
  <si>
    <t>The Arc of St. Lucie County, Inc.</t>
  </si>
  <si>
    <t xml:space="preserve">Cheryl </t>
  </si>
  <si>
    <t>King</t>
  </si>
  <si>
    <t>500 South Federal Highway</t>
  </si>
  <si>
    <t>Fort Pierce</t>
  </si>
  <si>
    <t>772-468-7879</t>
  </si>
  <si>
    <t>slarced@gmail.com</t>
  </si>
  <si>
    <t>2015-018G</t>
  </si>
  <si>
    <t>Arc Gateway Fassett House</t>
  </si>
  <si>
    <t>Escambia</t>
  </si>
  <si>
    <t>Unknown at  this time</t>
  </si>
  <si>
    <t>THE ARC GATEWAY, INC.</t>
  </si>
  <si>
    <t>Lauterbach</t>
  </si>
  <si>
    <t>3932 N. 10th Ave.</t>
  </si>
  <si>
    <t>Pensacola</t>
  </si>
  <si>
    <t>850 434-2638</t>
  </si>
  <si>
    <t>clauterbach@arc-gateway.org</t>
  </si>
  <si>
    <t>2015-019G</t>
  </si>
  <si>
    <t>John's Place</t>
  </si>
  <si>
    <t>Putnam</t>
  </si>
  <si>
    <t>TO BE DETERMINED</t>
  </si>
  <si>
    <t>The Ar of Putnam County, Inc.</t>
  </si>
  <si>
    <t>1209 Westover Drive</t>
  </si>
  <si>
    <t>Palatka</t>
  </si>
  <si>
    <t>386-325-2249</t>
  </si>
  <si>
    <t>jwhittaker@arcputnam.org</t>
  </si>
  <si>
    <t>2015-020G</t>
  </si>
  <si>
    <t xml:space="preserve"> Overhill Group Home</t>
  </si>
  <si>
    <t>704 Overhill Drive, Brandon, FL 33511--Renovating Existing Units</t>
  </si>
  <si>
    <t>2015-021G</t>
  </si>
  <si>
    <t xml:space="preserve"> Coulter Group Home</t>
  </si>
  <si>
    <t>711 Coulter Place, Brandon, FL 33511</t>
  </si>
  <si>
    <t>2015-022G</t>
  </si>
  <si>
    <t>The Harper Home</t>
  </si>
  <si>
    <t>Lake</t>
  </si>
  <si>
    <t xml:space="preserve">the Development Location and required site control documentatoin will be submitted </t>
  </si>
  <si>
    <t>The Arc Sunrise of Central Florida</t>
  </si>
  <si>
    <t>Swain</t>
  </si>
  <si>
    <t>35201 Radio Rd.</t>
  </si>
  <si>
    <t>Leesburg</t>
  </si>
  <si>
    <t>352-516-7066</t>
  </si>
  <si>
    <t>mswain@sunrisearc.org</t>
  </si>
  <si>
    <t>2015-023G</t>
  </si>
  <si>
    <t>Quanset House</t>
  </si>
  <si>
    <t>Martin</t>
  </si>
  <si>
    <t>3073 SE Quanset Circle, Stuart</t>
  </si>
  <si>
    <t>ARC of Martin County, Inc.</t>
  </si>
  <si>
    <t>Keith</t>
  </si>
  <si>
    <t>Muniz</t>
  </si>
  <si>
    <t xml:space="preserve">2001 S. Kanner Highway  </t>
  </si>
  <si>
    <t>Stuart</t>
  </si>
  <si>
    <t xml:space="preserve">772-283-2525      </t>
  </si>
  <si>
    <t>kmuniz@arcmc.org</t>
  </si>
  <si>
    <t>2015-024G</t>
  </si>
  <si>
    <t>Setlowe Haven</t>
  </si>
  <si>
    <t>Citrus</t>
  </si>
  <si>
    <t>1400 N. Merlin Terrace, Crystal River (Citrus County). FL 34429</t>
  </si>
  <si>
    <t>Citrus County Association for Retarded Citizens, Inc.</t>
  </si>
  <si>
    <t>Melissa</t>
  </si>
  <si>
    <t>Walker</t>
  </si>
  <si>
    <t>5399 W. Gulf to Lake Hwy.</t>
  </si>
  <si>
    <t>Lecanto</t>
  </si>
  <si>
    <t>352-795-5541 ext. 203</t>
  </si>
  <si>
    <t>kcenter@tampabay.rr.com</t>
  </si>
  <si>
    <t xml:space="preserve">This reflects the information submitted by Applicants in their Applications.  The information has not been verified by FHFC.  </t>
  </si>
  <si>
    <t>Lottery Number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</si>
</sst>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 wrapText="1"/>
    </xf>
    <xf numFmtId="170" fontId="40" fillId="0" borderId="10" xfId="44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wrapText="1"/>
    </xf>
    <xf numFmtId="170" fontId="41" fillId="0" borderId="10" xfId="44" applyFont="1" applyFill="1" applyBorder="1" applyAlignment="1">
      <alignment horizontal="center" wrapText="1"/>
    </xf>
    <xf numFmtId="165" fontId="41" fillId="0" borderId="10" xfId="44" applyNumberFormat="1" applyFont="1" applyFill="1" applyBorder="1" applyAlignment="1">
      <alignment horizontal="center" wrapText="1"/>
    </xf>
    <xf numFmtId="170" fontId="41" fillId="0" borderId="10" xfId="44" applyNumberFormat="1" applyFont="1" applyFill="1" applyBorder="1" applyAlignment="1">
      <alignment horizontal="center" wrapText="1"/>
    </xf>
    <xf numFmtId="0" fontId="41" fillId="0" borderId="0" xfId="0" applyFont="1" applyFill="1" applyAlignment="1">
      <alignment/>
    </xf>
    <xf numFmtId="4" fontId="41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170" fontId="41" fillId="0" borderId="0" xfId="44" applyFont="1" applyFill="1" applyAlignment="1">
      <alignment horizontal="center" wrapText="1"/>
    </xf>
    <xf numFmtId="0" fontId="41" fillId="0" borderId="1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60" zoomScaleNormal="60" zoomScaleSheetLayoutView="50" zoomScalePageLayoutView="0" workbookViewId="0" topLeftCell="A1">
      <pane xSplit="3" ySplit="2" topLeftCell="O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Q3" sqref="Q3"/>
    </sheetView>
  </sheetViews>
  <sheetFormatPr defaultColWidth="8.7109375" defaultRowHeight="15"/>
  <cols>
    <col min="1" max="1" width="11.8515625" style="15" customWidth="1"/>
    <col min="2" max="2" width="15.8515625" style="16" customWidth="1"/>
    <col min="3" max="3" width="12.8515625" style="16" customWidth="1"/>
    <col min="4" max="4" width="34.421875" style="16" customWidth="1"/>
    <col min="5" max="5" width="23.8515625" style="16" customWidth="1"/>
    <col min="6" max="6" width="12.00390625" style="12" customWidth="1"/>
    <col min="7" max="7" width="12.7109375" style="12" customWidth="1"/>
    <col min="8" max="9" width="0" style="16" hidden="1" customWidth="1"/>
    <col min="10" max="11" width="0" style="12" hidden="1" customWidth="1"/>
    <col min="12" max="13" width="15.421875" style="16" hidden="1" customWidth="1"/>
    <col min="14" max="14" width="15.421875" style="17" customWidth="1"/>
    <col min="15" max="16" width="8.7109375" style="18" customWidth="1"/>
    <col min="17" max="17" width="10.8515625" style="17" customWidth="1"/>
    <col min="18" max="18" width="7.8515625" style="17" customWidth="1"/>
    <col min="19" max="19" width="13.8515625" style="17" customWidth="1"/>
    <col min="20" max="20" width="9.8515625" style="12" customWidth="1"/>
    <col min="21" max="21" width="11.00390625" style="20" bestFit="1" customWidth="1"/>
    <col min="22" max="22" width="14.140625" style="20" customWidth="1"/>
    <col min="23" max="24" width="16.8515625" style="20" customWidth="1"/>
    <col min="25" max="25" width="12.8515625" style="12" customWidth="1"/>
    <col min="26" max="16384" width="8.7109375" style="12" customWidth="1"/>
  </cols>
  <sheetData>
    <row r="1" spans="3:7" ht="12">
      <c r="C1" s="21" t="s">
        <v>221</v>
      </c>
      <c r="D1" s="21"/>
      <c r="E1" s="21"/>
      <c r="F1" s="21"/>
      <c r="G1" s="21"/>
    </row>
    <row r="2" spans="1:26" s="4" customFormat="1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2" t="s">
        <v>24</v>
      </c>
      <c r="Z2" s="2" t="s">
        <v>222</v>
      </c>
    </row>
    <row r="3" spans="1:26" ht="48">
      <c r="A3" s="5" t="s">
        <v>25</v>
      </c>
      <c r="B3" s="6" t="s">
        <v>26</v>
      </c>
      <c r="C3" s="6" t="s">
        <v>27</v>
      </c>
      <c r="D3" s="6" t="s">
        <v>28</v>
      </c>
      <c r="E3" s="6" t="s">
        <v>29</v>
      </c>
      <c r="F3" s="7" t="s">
        <v>31</v>
      </c>
      <c r="G3" s="7" t="s">
        <v>32</v>
      </c>
      <c r="H3" s="6" t="s">
        <v>33</v>
      </c>
      <c r="I3" s="6" t="s">
        <v>34</v>
      </c>
      <c r="J3" s="7" t="s">
        <v>35</v>
      </c>
      <c r="K3" s="7">
        <v>32804</v>
      </c>
      <c r="L3" s="6" t="s">
        <v>36</v>
      </c>
      <c r="M3" s="6" t="s">
        <v>37</v>
      </c>
      <c r="N3" s="8" t="s">
        <v>38</v>
      </c>
      <c r="O3" s="5" t="s">
        <v>39</v>
      </c>
      <c r="P3" s="5" t="s">
        <v>40</v>
      </c>
      <c r="Q3" s="8">
        <v>6</v>
      </c>
      <c r="R3" s="8">
        <v>1</v>
      </c>
      <c r="S3" s="8">
        <v>0</v>
      </c>
      <c r="T3" s="5" t="s">
        <v>30</v>
      </c>
      <c r="U3" s="9">
        <f aca="true" t="shared" si="0" ref="U3:U22">IF(N3="Adding",350000,84000)</f>
        <v>350000</v>
      </c>
      <c r="V3" s="9">
        <v>0</v>
      </c>
      <c r="W3" s="10">
        <v>17000</v>
      </c>
      <c r="X3" s="11">
        <f aca="true" t="shared" si="1" ref="X3:X22">SUM(U3:W3)</f>
        <v>367000</v>
      </c>
      <c r="Y3" s="7"/>
      <c r="Z3" s="5">
        <v>1</v>
      </c>
    </row>
    <row r="4" spans="1:26" ht="72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7" t="s">
        <v>46</v>
      </c>
      <c r="G4" s="7" t="s">
        <v>47</v>
      </c>
      <c r="H4" s="6" t="s">
        <v>48</v>
      </c>
      <c r="I4" s="6" t="s">
        <v>49</v>
      </c>
      <c r="J4" s="7" t="s">
        <v>35</v>
      </c>
      <c r="K4" s="7">
        <v>32960</v>
      </c>
      <c r="L4" s="6" t="s">
        <v>50</v>
      </c>
      <c r="M4" s="6" t="s">
        <v>51</v>
      </c>
      <c r="N4" s="8" t="s">
        <v>38</v>
      </c>
      <c r="O4" s="5" t="s">
        <v>39</v>
      </c>
      <c r="P4" s="5" t="s">
        <v>40</v>
      </c>
      <c r="Q4" s="8">
        <v>6</v>
      </c>
      <c r="R4" s="8">
        <v>1</v>
      </c>
      <c r="S4" s="8"/>
      <c r="T4" s="5" t="s">
        <v>52</v>
      </c>
      <c r="U4" s="9">
        <f t="shared" si="0"/>
        <v>350000</v>
      </c>
      <c r="V4" s="9">
        <v>0</v>
      </c>
      <c r="W4" s="10">
        <v>17000</v>
      </c>
      <c r="X4" s="11">
        <f t="shared" si="1"/>
        <v>367000</v>
      </c>
      <c r="Y4" s="13">
        <v>600000</v>
      </c>
      <c r="Z4" s="5">
        <v>16</v>
      </c>
    </row>
    <row r="5" spans="1:26" ht="36">
      <c r="A5" s="5" t="s">
        <v>53</v>
      </c>
      <c r="B5" s="6" t="s">
        <v>54</v>
      </c>
      <c r="C5" s="6" t="s">
        <v>55</v>
      </c>
      <c r="D5" s="6" t="s">
        <v>56</v>
      </c>
      <c r="E5" s="6" t="s">
        <v>57</v>
      </c>
      <c r="F5" s="7" t="s">
        <v>58</v>
      </c>
      <c r="G5" s="7" t="s">
        <v>59</v>
      </c>
      <c r="H5" s="6" t="s">
        <v>60</v>
      </c>
      <c r="I5" s="6" t="s">
        <v>34</v>
      </c>
      <c r="J5" s="7" t="s">
        <v>35</v>
      </c>
      <c r="K5" s="7">
        <v>32803</v>
      </c>
      <c r="L5" s="6" t="s">
        <v>61</v>
      </c>
      <c r="M5" s="6" t="s">
        <v>62</v>
      </c>
      <c r="N5" s="8" t="s">
        <v>63</v>
      </c>
      <c r="O5" s="5" t="s">
        <v>39</v>
      </c>
      <c r="P5" s="5" t="s">
        <v>40</v>
      </c>
      <c r="Q5" s="8">
        <v>6</v>
      </c>
      <c r="R5" s="8">
        <v>1</v>
      </c>
      <c r="S5" s="8"/>
      <c r="T5" s="5" t="s">
        <v>52</v>
      </c>
      <c r="U5" s="9">
        <f t="shared" si="0"/>
        <v>84000</v>
      </c>
      <c r="V5" s="9">
        <v>0</v>
      </c>
      <c r="W5" s="10">
        <v>17000</v>
      </c>
      <c r="X5" s="11">
        <f t="shared" si="1"/>
        <v>101000</v>
      </c>
      <c r="Y5" s="14">
        <v>8400</v>
      </c>
      <c r="Z5" s="5">
        <v>10</v>
      </c>
    </row>
    <row r="6" spans="1:26" ht="36">
      <c r="A6" s="5" t="s">
        <v>65</v>
      </c>
      <c r="B6" s="6" t="s">
        <v>66</v>
      </c>
      <c r="C6" s="6" t="s">
        <v>67</v>
      </c>
      <c r="D6" s="6" t="s">
        <v>68</v>
      </c>
      <c r="E6" s="6" t="s">
        <v>69</v>
      </c>
      <c r="F6" s="7" t="s">
        <v>70</v>
      </c>
      <c r="G6" s="7" t="s">
        <v>71</v>
      </c>
      <c r="H6" s="6" t="s">
        <v>72</v>
      </c>
      <c r="I6" s="6" t="s">
        <v>73</v>
      </c>
      <c r="J6" s="7" t="s">
        <v>74</v>
      </c>
      <c r="K6" s="7">
        <v>33317</v>
      </c>
      <c r="L6" s="6" t="s">
        <v>75</v>
      </c>
      <c r="M6" s="6" t="s">
        <v>76</v>
      </c>
      <c r="N6" s="8" t="s">
        <v>63</v>
      </c>
      <c r="O6" s="5" t="s">
        <v>39</v>
      </c>
      <c r="P6" s="5" t="s">
        <v>40</v>
      </c>
      <c r="Q6" s="8">
        <v>6</v>
      </c>
      <c r="R6" s="8">
        <v>1</v>
      </c>
      <c r="S6" s="8"/>
      <c r="T6" s="5" t="s">
        <v>52</v>
      </c>
      <c r="U6" s="9">
        <f t="shared" si="0"/>
        <v>84000</v>
      </c>
      <c r="V6" s="9">
        <v>0</v>
      </c>
      <c r="W6" s="10">
        <v>17000</v>
      </c>
      <c r="X6" s="11">
        <f t="shared" si="1"/>
        <v>101000</v>
      </c>
      <c r="Y6" s="14">
        <v>24109</v>
      </c>
      <c r="Z6" s="5">
        <v>5</v>
      </c>
    </row>
    <row r="7" spans="1:26" ht="36">
      <c r="A7" s="5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7" t="s">
        <v>82</v>
      </c>
      <c r="G7" s="7" t="s">
        <v>83</v>
      </c>
      <c r="H7" s="6" t="s">
        <v>84</v>
      </c>
      <c r="I7" s="6" t="s">
        <v>85</v>
      </c>
      <c r="J7" s="7" t="s">
        <v>86</v>
      </c>
      <c r="K7" s="7">
        <v>32606</v>
      </c>
      <c r="L7" s="6" t="s">
        <v>87</v>
      </c>
      <c r="M7" s="6" t="s">
        <v>88</v>
      </c>
      <c r="N7" s="8" t="s">
        <v>38</v>
      </c>
      <c r="O7" s="5" t="s">
        <v>39</v>
      </c>
      <c r="P7" s="5" t="s">
        <v>40</v>
      </c>
      <c r="Q7" s="8">
        <v>6</v>
      </c>
      <c r="R7" s="8">
        <v>1</v>
      </c>
      <c r="S7" s="8"/>
      <c r="T7" s="5" t="s">
        <v>52</v>
      </c>
      <c r="U7" s="9">
        <f t="shared" si="0"/>
        <v>350000</v>
      </c>
      <c r="V7" s="9">
        <v>0</v>
      </c>
      <c r="W7" s="10">
        <v>17000</v>
      </c>
      <c r="X7" s="11">
        <f t="shared" si="1"/>
        <v>367000</v>
      </c>
      <c r="Y7" s="14">
        <v>50000</v>
      </c>
      <c r="Z7" s="5">
        <v>20</v>
      </c>
    </row>
    <row r="8" spans="1:26" ht="36">
      <c r="A8" s="5" t="s">
        <v>89</v>
      </c>
      <c r="B8" s="6" t="s">
        <v>90</v>
      </c>
      <c r="C8" s="6" t="s">
        <v>91</v>
      </c>
      <c r="D8" s="6" t="s">
        <v>92</v>
      </c>
      <c r="E8" s="6" t="s">
        <v>93</v>
      </c>
      <c r="F8" s="7" t="s">
        <v>94</v>
      </c>
      <c r="G8" s="7" t="s">
        <v>95</v>
      </c>
      <c r="H8" s="6" t="s">
        <v>96</v>
      </c>
      <c r="I8" s="6" t="s">
        <v>97</v>
      </c>
      <c r="J8" s="7" t="s">
        <v>98</v>
      </c>
      <c r="K8" s="7">
        <v>32444</v>
      </c>
      <c r="L8" s="6" t="s">
        <v>99</v>
      </c>
      <c r="M8" s="6" t="s">
        <v>100</v>
      </c>
      <c r="N8" s="8" t="s">
        <v>38</v>
      </c>
      <c r="O8" s="5" t="s">
        <v>39</v>
      </c>
      <c r="P8" s="5" t="s">
        <v>40</v>
      </c>
      <c r="Q8" s="8">
        <v>6</v>
      </c>
      <c r="R8" s="8">
        <v>1</v>
      </c>
      <c r="S8" s="8"/>
      <c r="T8" s="5" t="s">
        <v>52</v>
      </c>
      <c r="U8" s="9">
        <f t="shared" si="0"/>
        <v>350000</v>
      </c>
      <c r="V8" s="9">
        <v>0</v>
      </c>
      <c r="W8" s="10">
        <v>17000</v>
      </c>
      <c r="X8" s="11">
        <f t="shared" si="1"/>
        <v>367000</v>
      </c>
      <c r="Y8" s="13">
        <v>47500</v>
      </c>
      <c r="Z8" s="5">
        <v>15</v>
      </c>
    </row>
    <row r="9" spans="1:26" ht="36">
      <c r="A9" s="5" t="s">
        <v>101</v>
      </c>
      <c r="B9" s="6" t="s">
        <v>102</v>
      </c>
      <c r="C9" s="6" t="s">
        <v>103</v>
      </c>
      <c r="D9" s="6" t="s">
        <v>104</v>
      </c>
      <c r="E9" s="6" t="s">
        <v>105</v>
      </c>
      <c r="F9" s="7" t="s">
        <v>106</v>
      </c>
      <c r="G9" s="7" t="s">
        <v>107</v>
      </c>
      <c r="H9" s="6" t="s">
        <v>108</v>
      </c>
      <c r="I9" s="6" t="s">
        <v>109</v>
      </c>
      <c r="J9" s="7" t="s">
        <v>35</v>
      </c>
      <c r="K9" s="7">
        <v>34601</v>
      </c>
      <c r="L9" s="6" t="s">
        <v>110</v>
      </c>
      <c r="M9" s="6" t="s">
        <v>111</v>
      </c>
      <c r="N9" s="8" t="s">
        <v>38</v>
      </c>
      <c r="O9" s="5" t="s">
        <v>39</v>
      </c>
      <c r="P9" s="5" t="s">
        <v>40</v>
      </c>
      <c r="Q9" s="8">
        <v>6</v>
      </c>
      <c r="R9" s="8">
        <v>1</v>
      </c>
      <c r="S9" s="8"/>
      <c r="T9" s="5" t="s">
        <v>52</v>
      </c>
      <c r="U9" s="9">
        <f t="shared" si="0"/>
        <v>350000</v>
      </c>
      <c r="V9" s="9">
        <v>0</v>
      </c>
      <c r="W9" s="10">
        <v>17000</v>
      </c>
      <c r="X9" s="11">
        <f t="shared" si="1"/>
        <v>367000</v>
      </c>
      <c r="Y9" s="14">
        <v>37500</v>
      </c>
      <c r="Z9" s="5">
        <v>4</v>
      </c>
    </row>
    <row r="10" spans="1:26" ht="36">
      <c r="A10" s="5" t="s">
        <v>112</v>
      </c>
      <c r="B10" s="6" t="s">
        <v>113</v>
      </c>
      <c r="C10" s="6" t="s">
        <v>103</v>
      </c>
      <c r="D10" s="6" t="s">
        <v>114</v>
      </c>
      <c r="E10" s="6" t="s">
        <v>105</v>
      </c>
      <c r="F10" s="7" t="s">
        <v>106</v>
      </c>
      <c r="G10" s="7" t="s">
        <v>107</v>
      </c>
      <c r="H10" s="6" t="s">
        <v>108</v>
      </c>
      <c r="I10" s="6" t="s">
        <v>109</v>
      </c>
      <c r="J10" s="7" t="s">
        <v>35</v>
      </c>
      <c r="K10" s="7">
        <v>34601</v>
      </c>
      <c r="L10" s="6" t="s">
        <v>110</v>
      </c>
      <c r="M10" s="6" t="s">
        <v>111</v>
      </c>
      <c r="N10" s="8" t="s">
        <v>38</v>
      </c>
      <c r="O10" s="5" t="s">
        <v>39</v>
      </c>
      <c r="P10" s="5" t="s">
        <v>40</v>
      </c>
      <c r="Q10" s="8">
        <v>6</v>
      </c>
      <c r="R10" s="8">
        <v>1</v>
      </c>
      <c r="S10" s="8"/>
      <c r="T10" s="5" t="s">
        <v>52</v>
      </c>
      <c r="U10" s="9">
        <f t="shared" si="0"/>
        <v>350000</v>
      </c>
      <c r="V10" s="9">
        <v>0</v>
      </c>
      <c r="W10" s="10">
        <v>17000</v>
      </c>
      <c r="X10" s="11">
        <f t="shared" si="1"/>
        <v>367000</v>
      </c>
      <c r="Y10" s="14">
        <v>37500</v>
      </c>
      <c r="Z10" s="5">
        <v>19</v>
      </c>
    </row>
    <row r="11" spans="1:26" ht="36">
      <c r="A11" s="5" t="s">
        <v>115</v>
      </c>
      <c r="B11" s="6" t="s">
        <v>116</v>
      </c>
      <c r="C11" s="6" t="s">
        <v>117</v>
      </c>
      <c r="D11" s="6" t="s">
        <v>118</v>
      </c>
      <c r="E11" s="6" t="s">
        <v>119</v>
      </c>
      <c r="F11" s="7" t="s">
        <v>120</v>
      </c>
      <c r="G11" s="7" t="s">
        <v>121</v>
      </c>
      <c r="H11" s="6" t="s">
        <v>122</v>
      </c>
      <c r="I11" s="6" t="s">
        <v>123</v>
      </c>
      <c r="J11" s="7" t="s">
        <v>74</v>
      </c>
      <c r="K11" s="7">
        <v>33173</v>
      </c>
      <c r="L11" s="6" t="s">
        <v>124</v>
      </c>
      <c r="M11" s="6" t="s">
        <v>125</v>
      </c>
      <c r="N11" s="8" t="s">
        <v>63</v>
      </c>
      <c r="O11" s="5" t="s">
        <v>39</v>
      </c>
      <c r="P11" s="5" t="s">
        <v>40</v>
      </c>
      <c r="Q11" s="8">
        <v>6</v>
      </c>
      <c r="R11" s="8">
        <v>1</v>
      </c>
      <c r="S11" s="8"/>
      <c r="T11" s="5" t="s">
        <v>52</v>
      </c>
      <c r="U11" s="9">
        <f t="shared" si="0"/>
        <v>84000</v>
      </c>
      <c r="V11" s="9">
        <v>0</v>
      </c>
      <c r="W11" s="10">
        <v>17000</v>
      </c>
      <c r="X11" s="11">
        <f t="shared" si="1"/>
        <v>101000</v>
      </c>
      <c r="Y11" s="14">
        <v>1000</v>
      </c>
      <c r="Z11" s="5">
        <v>14</v>
      </c>
    </row>
    <row r="12" spans="1:26" ht="36">
      <c r="A12" s="5" t="s">
        <v>126</v>
      </c>
      <c r="B12" s="6" t="s">
        <v>127</v>
      </c>
      <c r="C12" s="6" t="s">
        <v>128</v>
      </c>
      <c r="D12" s="6" t="s">
        <v>129</v>
      </c>
      <c r="E12" s="6" t="s">
        <v>130</v>
      </c>
      <c r="F12" s="7" t="s">
        <v>120</v>
      </c>
      <c r="G12" s="7" t="s">
        <v>121</v>
      </c>
      <c r="H12" s="6" t="s">
        <v>122</v>
      </c>
      <c r="I12" s="6" t="s">
        <v>123</v>
      </c>
      <c r="J12" s="7" t="s">
        <v>74</v>
      </c>
      <c r="K12" s="7">
        <v>33173</v>
      </c>
      <c r="L12" s="6" t="s">
        <v>124</v>
      </c>
      <c r="M12" s="6" t="s">
        <v>125</v>
      </c>
      <c r="N12" s="8" t="s">
        <v>63</v>
      </c>
      <c r="O12" s="5" t="s">
        <v>39</v>
      </c>
      <c r="P12" s="5" t="s">
        <v>40</v>
      </c>
      <c r="Q12" s="8">
        <v>6</v>
      </c>
      <c r="R12" s="8">
        <v>1</v>
      </c>
      <c r="S12" s="8"/>
      <c r="T12" s="5" t="s">
        <v>52</v>
      </c>
      <c r="U12" s="9">
        <f t="shared" si="0"/>
        <v>84000</v>
      </c>
      <c r="V12" s="9">
        <v>0</v>
      </c>
      <c r="W12" s="10">
        <v>17000</v>
      </c>
      <c r="X12" s="11">
        <f t="shared" si="1"/>
        <v>101000</v>
      </c>
      <c r="Y12" s="7">
        <v>500</v>
      </c>
      <c r="Z12" s="5">
        <v>9</v>
      </c>
    </row>
    <row r="13" spans="1:26" ht="48">
      <c r="A13" s="5" t="s">
        <v>131</v>
      </c>
      <c r="B13" s="6" t="s">
        <v>132</v>
      </c>
      <c r="C13" s="6" t="s">
        <v>133</v>
      </c>
      <c r="D13" s="6" t="s">
        <v>134</v>
      </c>
      <c r="E13" s="6" t="s">
        <v>135</v>
      </c>
      <c r="F13" s="7" t="s">
        <v>136</v>
      </c>
      <c r="G13" s="7" t="s">
        <v>137</v>
      </c>
      <c r="H13" s="6" t="s">
        <v>138</v>
      </c>
      <c r="I13" s="6" t="s">
        <v>139</v>
      </c>
      <c r="J13" s="7" t="s">
        <v>74</v>
      </c>
      <c r="K13" s="7">
        <v>32209</v>
      </c>
      <c r="L13" s="6" t="s">
        <v>140</v>
      </c>
      <c r="M13" s="6" t="s">
        <v>141</v>
      </c>
      <c r="N13" s="8" t="s">
        <v>63</v>
      </c>
      <c r="O13" s="5" t="s">
        <v>39</v>
      </c>
      <c r="P13" s="5" t="s">
        <v>40</v>
      </c>
      <c r="Q13" s="8">
        <v>6</v>
      </c>
      <c r="R13" s="8">
        <v>1</v>
      </c>
      <c r="S13" s="8">
        <v>1</v>
      </c>
      <c r="T13" s="5" t="s">
        <v>30</v>
      </c>
      <c r="U13" s="9">
        <f t="shared" si="0"/>
        <v>84000</v>
      </c>
      <c r="V13" s="9">
        <f>32000+15000</f>
        <v>47000</v>
      </c>
      <c r="W13" s="10">
        <v>17000</v>
      </c>
      <c r="X13" s="11">
        <f t="shared" si="1"/>
        <v>148000</v>
      </c>
      <c r="Y13" s="13">
        <v>15000</v>
      </c>
      <c r="Z13" s="5">
        <v>13</v>
      </c>
    </row>
    <row r="14" spans="1:26" ht="36">
      <c r="A14" s="5" t="s">
        <v>142</v>
      </c>
      <c r="B14" s="6" t="s">
        <v>143</v>
      </c>
      <c r="C14" s="6" t="s">
        <v>144</v>
      </c>
      <c r="D14" s="6" t="s">
        <v>145</v>
      </c>
      <c r="E14" s="6" t="s">
        <v>146</v>
      </c>
      <c r="F14" s="7" t="s">
        <v>147</v>
      </c>
      <c r="G14" s="7" t="s">
        <v>148</v>
      </c>
      <c r="H14" s="6" t="s">
        <v>149</v>
      </c>
      <c r="I14" s="6" t="s">
        <v>150</v>
      </c>
      <c r="J14" s="7" t="s">
        <v>35</v>
      </c>
      <c r="K14" s="7">
        <v>32073</v>
      </c>
      <c r="L14" s="6" t="s">
        <v>151</v>
      </c>
      <c r="M14" s="6" t="s">
        <v>152</v>
      </c>
      <c r="N14" s="8" t="s">
        <v>38</v>
      </c>
      <c r="O14" s="5" t="s">
        <v>39</v>
      </c>
      <c r="P14" s="5" t="s">
        <v>40</v>
      </c>
      <c r="Q14" s="8">
        <v>6</v>
      </c>
      <c r="R14" s="8">
        <v>1</v>
      </c>
      <c r="S14" s="8"/>
      <c r="T14" s="5" t="s">
        <v>52</v>
      </c>
      <c r="U14" s="9">
        <f t="shared" si="0"/>
        <v>350000</v>
      </c>
      <c r="V14" s="9">
        <v>0</v>
      </c>
      <c r="W14" s="10">
        <v>17000</v>
      </c>
      <c r="X14" s="11">
        <f t="shared" si="1"/>
        <v>367000</v>
      </c>
      <c r="Y14" s="14">
        <v>70000</v>
      </c>
      <c r="Z14" s="5">
        <v>8</v>
      </c>
    </row>
    <row r="15" spans="1:26" ht="36">
      <c r="A15" s="5" t="s">
        <v>153</v>
      </c>
      <c r="B15" s="6" t="s">
        <v>154</v>
      </c>
      <c r="C15" s="6" t="s">
        <v>155</v>
      </c>
      <c r="D15" s="6" t="s">
        <v>156</v>
      </c>
      <c r="E15" s="6" t="s">
        <v>157</v>
      </c>
      <c r="F15" s="7" t="s">
        <v>158</v>
      </c>
      <c r="G15" s="7" t="s">
        <v>159</v>
      </c>
      <c r="H15" s="6" t="s">
        <v>160</v>
      </c>
      <c r="I15" s="6" t="s">
        <v>161</v>
      </c>
      <c r="J15" s="7" t="s">
        <v>35</v>
      </c>
      <c r="K15" s="7">
        <v>34950</v>
      </c>
      <c r="L15" s="6" t="s">
        <v>162</v>
      </c>
      <c r="M15" s="6" t="s">
        <v>163</v>
      </c>
      <c r="N15" s="8" t="s">
        <v>63</v>
      </c>
      <c r="O15" s="5" t="s">
        <v>39</v>
      </c>
      <c r="P15" s="5" t="s">
        <v>40</v>
      </c>
      <c r="Q15" s="8">
        <v>6</v>
      </c>
      <c r="R15" s="8">
        <v>3</v>
      </c>
      <c r="S15" s="8">
        <v>3</v>
      </c>
      <c r="T15" s="5" t="s">
        <v>30</v>
      </c>
      <c r="U15" s="9">
        <f t="shared" si="0"/>
        <v>84000</v>
      </c>
      <c r="V15" s="9">
        <f>72000+15000</f>
        <v>87000</v>
      </c>
      <c r="W15" s="10">
        <v>17000</v>
      </c>
      <c r="X15" s="11">
        <f t="shared" si="1"/>
        <v>188000</v>
      </c>
      <c r="Y15" s="14">
        <v>37600</v>
      </c>
      <c r="Z15" s="5">
        <v>3</v>
      </c>
    </row>
    <row r="16" spans="1:26" ht="24">
      <c r="A16" s="5" t="s">
        <v>164</v>
      </c>
      <c r="B16" s="6" t="s">
        <v>165</v>
      </c>
      <c r="C16" s="6" t="s">
        <v>166</v>
      </c>
      <c r="D16" s="6" t="s">
        <v>167</v>
      </c>
      <c r="E16" s="6" t="s">
        <v>168</v>
      </c>
      <c r="F16" s="7" t="s">
        <v>94</v>
      </c>
      <c r="G16" s="7" t="s">
        <v>169</v>
      </c>
      <c r="H16" s="6" t="s">
        <v>170</v>
      </c>
      <c r="I16" s="6" t="s">
        <v>171</v>
      </c>
      <c r="J16" s="7" t="s">
        <v>35</v>
      </c>
      <c r="K16" s="7">
        <v>32503</v>
      </c>
      <c r="L16" s="6" t="s">
        <v>172</v>
      </c>
      <c r="M16" s="6" t="s">
        <v>173</v>
      </c>
      <c r="N16" s="8" t="s">
        <v>38</v>
      </c>
      <c r="O16" s="5" t="s">
        <v>39</v>
      </c>
      <c r="P16" s="5" t="s">
        <v>40</v>
      </c>
      <c r="Q16" s="8">
        <v>6</v>
      </c>
      <c r="R16" s="8">
        <v>1</v>
      </c>
      <c r="S16" s="8"/>
      <c r="T16" s="5" t="s">
        <v>52</v>
      </c>
      <c r="U16" s="9">
        <f t="shared" si="0"/>
        <v>350000</v>
      </c>
      <c r="V16" s="9">
        <v>0</v>
      </c>
      <c r="W16" s="10">
        <v>17000</v>
      </c>
      <c r="X16" s="11">
        <f t="shared" si="1"/>
        <v>367000</v>
      </c>
      <c r="Y16" s="7"/>
      <c r="Z16" s="5">
        <v>18</v>
      </c>
    </row>
    <row r="17" spans="1:26" ht="36">
      <c r="A17" s="5" t="s">
        <v>174</v>
      </c>
      <c r="B17" s="6" t="s">
        <v>175</v>
      </c>
      <c r="C17" s="6" t="s">
        <v>176</v>
      </c>
      <c r="D17" s="6" t="s">
        <v>177</v>
      </c>
      <c r="E17" s="6" t="s">
        <v>178</v>
      </c>
      <c r="F17" s="7" t="s">
        <v>136</v>
      </c>
      <c r="G17" s="7" t="s">
        <v>137</v>
      </c>
      <c r="H17" s="6" t="s">
        <v>179</v>
      </c>
      <c r="I17" s="6" t="s">
        <v>180</v>
      </c>
      <c r="J17" s="7" t="s">
        <v>35</v>
      </c>
      <c r="K17" s="7">
        <v>32177</v>
      </c>
      <c r="L17" s="6" t="s">
        <v>181</v>
      </c>
      <c r="M17" s="6" t="s">
        <v>182</v>
      </c>
      <c r="N17" s="8" t="s">
        <v>38</v>
      </c>
      <c r="O17" s="5" t="s">
        <v>39</v>
      </c>
      <c r="P17" s="5" t="s">
        <v>40</v>
      </c>
      <c r="Q17" s="8">
        <v>6</v>
      </c>
      <c r="R17" s="8">
        <v>1</v>
      </c>
      <c r="S17" s="8"/>
      <c r="T17" s="5" t="s">
        <v>52</v>
      </c>
      <c r="U17" s="9">
        <f t="shared" si="0"/>
        <v>350000</v>
      </c>
      <c r="V17" s="9">
        <v>0</v>
      </c>
      <c r="W17" s="10">
        <v>17000</v>
      </c>
      <c r="X17" s="11">
        <f t="shared" si="1"/>
        <v>367000</v>
      </c>
      <c r="Y17" s="14">
        <v>37000</v>
      </c>
      <c r="Z17" s="5">
        <v>7</v>
      </c>
    </row>
    <row r="18" spans="1:26" ht="36">
      <c r="A18" s="5" t="s">
        <v>183</v>
      </c>
      <c r="B18" s="6" t="s">
        <v>184</v>
      </c>
      <c r="C18" s="6" t="s">
        <v>55</v>
      </c>
      <c r="D18" s="6" t="s">
        <v>185</v>
      </c>
      <c r="E18" s="6" t="s">
        <v>57</v>
      </c>
      <c r="F18" s="7" t="s">
        <v>58</v>
      </c>
      <c r="G18" s="7" t="s">
        <v>59</v>
      </c>
      <c r="H18" s="6" t="s">
        <v>60</v>
      </c>
      <c r="I18" s="6" t="s">
        <v>34</v>
      </c>
      <c r="J18" s="7" t="s">
        <v>35</v>
      </c>
      <c r="K18" s="7">
        <v>32803</v>
      </c>
      <c r="L18" s="6" t="s">
        <v>61</v>
      </c>
      <c r="M18" s="6" t="s">
        <v>62</v>
      </c>
      <c r="N18" s="8" t="s">
        <v>63</v>
      </c>
      <c r="O18" s="5" t="s">
        <v>39</v>
      </c>
      <c r="P18" s="5" t="s">
        <v>40</v>
      </c>
      <c r="Q18" s="8">
        <v>6</v>
      </c>
      <c r="R18" s="8">
        <v>1</v>
      </c>
      <c r="S18" s="8"/>
      <c r="T18" s="5" t="s">
        <v>30</v>
      </c>
      <c r="U18" s="9">
        <f t="shared" si="0"/>
        <v>84000</v>
      </c>
      <c r="V18" s="9">
        <v>0</v>
      </c>
      <c r="W18" s="10">
        <v>17000</v>
      </c>
      <c r="X18" s="11">
        <f t="shared" si="1"/>
        <v>101000</v>
      </c>
      <c r="Y18" s="7" t="s">
        <v>64</v>
      </c>
      <c r="Z18" s="5">
        <v>2</v>
      </c>
    </row>
    <row r="19" spans="1:26" ht="36">
      <c r="A19" s="5" t="s">
        <v>186</v>
      </c>
      <c r="B19" s="6" t="s">
        <v>187</v>
      </c>
      <c r="C19" s="6" t="s">
        <v>55</v>
      </c>
      <c r="D19" s="6" t="s">
        <v>188</v>
      </c>
      <c r="E19" s="6" t="s">
        <v>57</v>
      </c>
      <c r="F19" s="7" t="s">
        <v>58</v>
      </c>
      <c r="G19" s="7" t="s">
        <v>59</v>
      </c>
      <c r="H19" s="6" t="s">
        <v>60</v>
      </c>
      <c r="I19" s="6" t="s">
        <v>34</v>
      </c>
      <c r="J19" s="7" t="s">
        <v>35</v>
      </c>
      <c r="K19" s="7">
        <v>32803</v>
      </c>
      <c r="L19" s="6" t="s">
        <v>61</v>
      </c>
      <c r="M19" s="6" t="s">
        <v>62</v>
      </c>
      <c r="N19" s="8" t="s">
        <v>63</v>
      </c>
      <c r="O19" s="5" t="s">
        <v>39</v>
      </c>
      <c r="P19" s="5" t="s">
        <v>40</v>
      </c>
      <c r="Q19" s="8">
        <v>6</v>
      </c>
      <c r="R19" s="8">
        <v>1</v>
      </c>
      <c r="S19" s="8"/>
      <c r="T19" s="5" t="s">
        <v>30</v>
      </c>
      <c r="U19" s="9">
        <f t="shared" si="0"/>
        <v>84000</v>
      </c>
      <c r="V19" s="9">
        <v>0</v>
      </c>
      <c r="W19" s="10">
        <v>17000</v>
      </c>
      <c r="X19" s="11">
        <f t="shared" si="1"/>
        <v>101000</v>
      </c>
      <c r="Y19" s="7">
        <v>0</v>
      </c>
      <c r="Z19" s="5">
        <v>17</v>
      </c>
    </row>
    <row r="20" spans="1:26" ht="36">
      <c r="A20" s="5" t="s">
        <v>189</v>
      </c>
      <c r="B20" s="6" t="s">
        <v>190</v>
      </c>
      <c r="C20" s="6" t="s">
        <v>191</v>
      </c>
      <c r="D20" s="6" t="s">
        <v>192</v>
      </c>
      <c r="E20" s="6" t="s">
        <v>193</v>
      </c>
      <c r="F20" s="7" t="s">
        <v>106</v>
      </c>
      <c r="G20" s="7" t="s">
        <v>194</v>
      </c>
      <c r="H20" s="6" t="s">
        <v>195</v>
      </c>
      <c r="I20" s="6" t="s">
        <v>196</v>
      </c>
      <c r="J20" s="7" t="s">
        <v>35</v>
      </c>
      <c r="K20" s="7">
        <v>34788</v>
      </c>
      <c r="L20" s="6" t="s">
        <v>197</v>
      </c>
      <c r="M20" s="6" t="s">
        <v>198</v>
      </c>
      <c r="N20" s="8" t="s">
        <v>38</v>
      </c>
      <c r="O20" s="5" t="s">
        <v>39</v>
      </c>
      <c r="P20" s="5" t="s">
        <v>40</v>
      </c>
      <c r="Q20" s="8">
        <v>6</v>
      </c>
      <c r="R20" s="8">
        <v>1</v>
      </c>
      <c r="S20" s="8"/>
      <c r="T20" s="5" t="s">
        <v>52</v>
      </c>
      <c r="U20" s="9">
        <f t="shared" si="0"/>
        <v>350000</v>
      </c>
      <c r="V20" s="9">
        <v>0</v>
      </c>
      <c r="W20" s="10">
        <v>17000</v>
      </c>
      <c r="X20" s="11">
        <f t="shared" si="1"/>
        <v>367000</v>
      </c>
      <c r="Y20" s="7">
        <v>0</v>
      </c>
      <c r="Z20" s="5">
        <v>12</v>
      </c>
    </row>
    <row r="21" spans="1:26" ht="36">
      <c r="A21" s="5" t="s">
        <v>199</v>
      </c>
      <c r="B21" s="6" t="s">
        <v>200</v>
      </c>
      <c r="C21" s="6" t="s">
        <v>201</v>
      </c>
      <c r="D21" s="6" t="s">
        <v>202</v>
      </c>
      <c r="E21" s="6" t="s">
        <v>203</v>
      </c>
      <c r="F21" s="7" t="s">
        <v>204</v>
      </c>
      <c r="G21" s="7" t="s">
        <v>205</v>
      </c>
      <c r="H21" s="6" t="s">
        <v>206</v>
      </c>
      <c r="I21" s="6" t="s">
        <v>207</v>
      </c>
      <c r="J21" s="7" t="s">
        <v>35</v>
      </c>
      <c r="K21" s="7">
        <v>34994</v>
      </c>
      <c r="L21" s="6" t="s">
        <v>208</v>
      </c>
      <c r="M21" s="6" t="s">
        <v>209</v>
      </c>
      <c r="N21" s="8" t="s">
        <v>38</v>
      </c>
      <c r="O21" s="5" t="s">
        <v>39</v>
      </c>
      <c r="P21" s="5" t="s">
        <v>40</v>
      </c>
      <c r="Q21" s="8">
        <v>6</v>
      </c>
      <c r="R21" s="8">
        <v>1</v>
      </c>
      <c r="S21" s="8">
        <v>3</v>
      </c>
      <c r="T21" s="5" t="s">
        <v>30</v>
      </c>
      <c r="U21" s="9">
        <f t="shared" si="0"/>
        <v>350000</v>
      </c>
      <c r="V21" s="9">
        <v>0</v>
      </c>
      <c r="W21" s="10">
        <v>17000</v>
      </c>
      <c r="X21" s="11">
        <f>SUM(U21:W21)</f>
        <v>367000</v>
      </c>
      <c r="Y21" s="14">
        <v>80000</v>
      </c>
      <c r="Z21" s="5">
        <v>11</v>
      </c>
    </row>
    <row r="22" spans="1:26" ht="36">
      <c r="A22" s="5" t="s">
        <v>210</v>
      </c>
      <c r="B22" s="6" t="s">
        <v>211</v>
      </c>
      <c r="C22" s="6" t="s">
        <v>212</v>
      </c>
      <c r="D22" s="6" t="s">
        <v>213</v>
      </c>
      <c r="E22" s="6" t="s">
        <v>214</v>
      </c>
      <c r="F22" s="7" t="s">
        <v>215</v>
      </c>
      <c r="G22" s="7" t="s">
        <v>216</v>
      </c>
      <c r="H22" s="6" t="s">
        <v>217</v>
      </c>
      <c r="I22" s="6" t="s">
        <v>218</v>
      </c>
      <c r="J22" s="7" t="s">
        <v>35</v>
      </c>
      <c r="K22" s="7">
        <v>34461</v>
      </c>
      <c r="L22" s="6" t="s">
        <v>219</v>
      </c>
      <c r="M22" s="6" t="s">
        <v>220</v>
      </c>
      <c r="N22" s="8" t="s">
        <v>38</v>
      </c>
      <c r="O22" s="5" t="s">
        <v>39</v>
      </c>
      <c r="P22" s="5" t="s">
        <v>40</v>
      </c>
      <c r="Q22" s="8">
        <v>6</v>
      </c>
      <c r="R22" s="8">
        <v>1</v>
      </c>
      <c r="S22" s="8"/>
      <c r="T22" s="5" t="s">
        <v>52</v>
      </c>
      <c r="U22" s="9">
        <f t="shared" si="0"/>
        <v>350000</v>
      </c>
      <c r="V22" s="9">
        <v>0</v>
      </c>
      <c r="W22" s="10">
        <v>17000</v>
      </c>
      <c r="X22" s="11">
        <f t="shared" si="1"/>
        <v>367000</v>
      </c>
      <c r="Y22" s="13">
        <v>50000</v>
      </c>
      <c r="Z22" s="5">
        <v>6</v>
      </c>
    </row>
    <row r="23" ht="12">
      <c r="P23" s="19"/>
    </row>
  </sheetData>
  <sheetProtection/>
  <mergeCells count="1">
    <mergeCell ref="C1:G1"/>
  </mergeCells>
  <printOptions/>
  <pageMargins left="0.7" right="0.7" top="1" bottom="0.75" header="0.3" footer="0.3"/>
  <pageSetup horizontalDpi="600" verticalDpi="600" orientation="landscape" pageOrder="overThenDown" paperSize="5" r:id="rId1"/>
  <headerFooter>
    <oddHeader>&amp;C2014-112 Smaller Developments for Persons with Developmental Disabilities
Application Submitted Report
&amp;8(subject to further verification and review)</oddHeader>
    <oddFooter>&amp;CPage &amp;P of &amp;N&amp;R12-2-14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Salmonsen</dc:creator>
  <cp:keywords/>
  <dc:description/>
  <cp:lastModifiedBy>sivasakthi</cp:lastModifiedBy>
  <cp:lastPrinted>2014-12-10T16:29:39Z</cp:lastPrinted>
  <dcterms:created xsi:type="dcterms:W3CDTF">2014-12-10T16:18:08Z</dcterms:created>
  <dcterms:modified xsi:type="dcterms:W3CDTF">2017-03-06T04:21:43Z</dcterms:modified>
  <cp:category/>
  <cp:version/>
  <cp:contentType/>
  <cp:contentStatus/>
</cp:coreProperties>
</file>