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90" yWindow="320" windowWidth="13880" windowHeight="7730" tabRatio="853"/>
  </bookViews>
  <sheets>
    <sheet name="All Applications" sheetId="1" r:id="rId1"/>
  </sheets>
  <definedNames>
    <definedName name="_xlnm.Print_Titles" localSheetId="0">'All Applications'!$A:$A</definedName>
  </definedNames>
  <calcPr calcId="152511"/>
  <fileRecoveryPr autoRecover="0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2" i="1"/>
  <c r="M3" i="1" l="1"/>
  <c r="M4" i="1"/>
  <c r="M5" i="1"/>
  <c r="M6" i="1"/>
  <c r="M7" i="1"/>
  <c r="M2" i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1" i="1"/>
  <c r="L7" i="1" l="1"/>
  <c r="L6" i="1"/>
  <c r="L5" i="1"/>
  <c r="L4" i="1"/>
  <c r="L3" i="1"/>
  <c r="L2" i="1"/>
</calcChain>
</file>

<file path=xl/sharedStrings.xml><?xml version="1.0" encoding="utf-8"?>
<sst xmlns="http://schemas.openxmlformats.org/spreadsheetml/2006/main" count="136" uniqueCount="115">
  <si>
    <t>Application Number</t>
  </si>
  <si>
    <t>Name of Developers</t>
  </si>
  <si>
    <t>Name of Development</t>
  </si>
  <si>
    <t>County</t>
  </si>
  <si>
    <t>Florida Job Creation Preference</t>
  </si>
  <si>
    <t>Demo. Commitment</t>
  </si>
  <si>
    <t>HOME Request Amount per Total HOME-Assisted Units</t>
  </si>
  <si>
    <t>Name of Applicant</t>
  </si>
  <si>
    <t>Total Units</t>
  </si>
  <si>
    <t>Total  Match  Amount</t>
  </si>
  <si>
    <t>HOME Request Amount</t>
  </si>
  <si>
    <t>CHDO</t>
  </si>
  <si>
    <t>Lottery</t>
  </si>
  <si>
    <t>Osceola</t>
  </si>
  <si>
    <t>Hillsborough</t>
  </si>
  <si>
    <t>Orange</t>
  </si>
  <si>
    <t>Flagler</t>
  </si>
  <si>
    <t>Miami-Dade</t>
  </si>
  <si>
    <t>Pasco</t>
  </si>
  <si>
    <t>Broward</t>
  </si>
  <si>
    <t>Match as % of HOME request amount</t>
  </si>
  <si>
    <t>Alachua</t>
  </si>
  <si>
    <t>Lee</t>
  </si>
  <si>
    <t>Baker</t>
  </si>
  <si>
    <t>Leon</t>
  </si>
  <si>
    <t>Bay</t>
  </si>
  <si>
    <t>Levy</t>
  </si>
  <si>
    <t>Bradford</t>
  </si>
  <si>
    <t>Liberty</t>
  </si>
  <si>
    <t>Brevard</t>
  </si>
  <si>
    <t>Madison</t>
  </si>
  <si>
    <t>Manatee</t>
  </si>
  <si>
    <t>Calhoun</t>
  </si>
  <si>
    <t>Marion</t>
  </si>
  <si>
    <t>Charlotte</t>
  </si>
  <si>
    <t>Martin</t>
  </si>
  <si>
    <t>Citrus</t>
  </si>
  <si>
    <t>Clay</t>
  </si>
  <si>
    <t>Monroe</t>
  </si>
  <si>
    <t>Collier</t>
  </si>
  <si>
    <t>Nassau</t>
  </si>
  <si>
    <t>Columbia</t>
  </si>
  <si>
    <t>Okaloosa</t>
  </si>
  <si>
    <t>DeSoto</t>
  </si>
  <si>
    <t>Okeechobee</t>
  </si>
  <si>
    <t>Dixie</t>
  </si>
  <si>
    <t>Duval</t>
  </si>
  <si>
    <t>Escambia</t>
  </si>
  <si>
    <t>Palm Beach</t>
  </si>
  <si>
    <t>Franklin</t>
  </si>
  <si>
    <t>Pinellas</t>
  </si>
  <si>
    <t>Gadsden</t>
  </si>
  <si>
    <t>Polk</t>
  </si>
  <si>
    <t>Gilchrist</t>
  </si>
  <si>
    <t>Putnam</t>
  </si>
  <si>
    <t>Glades</t>
  </si>
  <si>
    <t>Santa Rosa</t>
  </si>
  <si>
    <t>Gulf</t>
  </si>
  <si>
    <t>Sarasota</t>
  </si>
  <si>
    <t>Hamilton</t>
  </si>
  <si>
    <t>Seminole</t>
  </si>
  <si>
    <t>Hardee</t>
  </si>
  <si>
    <t>St. Johns</t>
  </si>
  <si>
    <t>Hendry</t>
  </si>
  <si>
    <t>St. Lucie</t>
  </si>
  <si>
    <t>Hernando</t>
  </si>
  <si>
    <t>Sumter</t>
  </si>
  <si>
    <t>Highlands</t>
  </si>
  <si>
    <t>Suwannee</t>
  </si>
  <si>
    <t>Taylor</t>
  </si>
  <si>
    <t>Holmes</t>
  </si>
  <si>
    <t>Union</t>
  </si>
  <si>
    <t>Indian River</t>
  </si>
  <si>
    <t>Volusia</t>
  </si>
  <si>
    <t>Jackson</t>
  </si>
  <si>
    <t>Wakulla</t>
  </si>
  <si>
    <t>Jefferson</t>
  </si>
  <si>
    <t>Walton</t>
  </si>
  <si>
    <t>Lafayette</t>
  </si>
  <si>
    <t>Washington</t>
  </si>
  <si>
    <t>Lake</t>
  </si>
  <si>
    <t>Total HOME-Assisted Units</t>
  </si>
  <si>
    <t>All Counties</t>
  </si>
  <si>
    <t>Awardees</t>
  </si>
  <si>
    <t>2016-106H</t>
  </si>
  <si>
    <t>2016-108H</t>
  </si>
  <si>
    <t>Bolevard Art Lofts</t>
  </si>
  <si>
    <t>Centerra</t>
  </si>
  <si>
    <t>Century Park</t>
  </si>
  <si>
    <t>Marcia Gardens</t>
  </si>
  <si>
    <t>Sunset Pointe Apartments</t>
  </si>
  <si>
    <t>Mary Eaves</t>
  </si>
  <si>
    <t>N</t>
  </si>
  <si>
    <t>Blvd Art Lofts, LLC a wholly owned subsidiary of REVA Development Corporation, a 501(c)3 nonprofit</t>
  </si>
  <si>
    <t>Centerra Associates, Ltd.</t>
  </si>
  <si>
    <t>Century Park Apartments, LP</t>
  </si>
  <si>
    <t>Marcia Gardens, LLC</t>
  </si>
  <si>
    <t>Sunset Pointe Associates, Ltd.</t>
  </si>
  <si>
    <t>Mary Eaves, Ltd.</t>
  </si>
  <si>
    <t>MFK|REVA Development, LLC a wholly owned subsidiary of REVA Development Corporation, a 501(c)3 nonprofit; Kenny Davis Contracting, LLC</t>
  </si>
  <si>
    <t>Cornerstone Group Partners, LLC</t>
  </si>
  <si>
    <t>The Paces Foundation, Inc.</t>
  </si>
  <si>
    <t>RUDG-Vanguardian Developer, LLC</t>
  </si>
  <si>
    <t>TVC Development, Inc.</t>
  </si>
  <si>
    <t>F</t>
  </si>
  <si>
    <t>E</t>
  </si>
  <si>
    <t>Y</t>
  </si>
  <si>
    <t>HOME Request per Total Units</t>
  </si>
  <si>
    <t>2016-103H*</t>
  </si>
  <si>
    <t>*MATCH amount was adjusted during scoring</t>
  </si>
  <si>
    <t>2016-104H*</t>
  </si>
  <si>
    <t>2016-107H*</t>
  </si>
  <si>
    <t>2016-105H*</t>
  </si>
  <si>
    <t>Any unsuccessful Applicant may file a notice of protest and a formal written protest in accordance with Section 120.57(3), Fla. Stat., Rule Chapter 28-110, F.A.C., and Rule 67-60.009, F.A.C. Failure to file a protest within the time prescribed in Section 120.57(3), Fla. Stat., shall constitute a waiver of proceedings under Chapter 120, Fla. Stat.</t>
  </si>
  <si>
    <t>On December 11, 2015, the Board of Directors of Florida Housing Finance Corporation approved the Review Committee’s motion and staff recommendation to approve the scoring results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</si>
</sst>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</cellStyleXfs>
  <cellXfs count="2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10" fontId="4" fillId="0" borderId="1" xfId="2" applyNumberFormat="1" applyFont="1" applyBorder="1" applyAlignment="1" applyProtection="1">
      <alignment horizontal="center" vertical="center" wrapText="1"/>
      <protection locked="0"/>
    </xf>
    <xf numFmtId="43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3"/>
    <cellStyle name="Normal 2 2" xfId="4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9.1796875" defaultRowHeight="12" x14ac:dyDescent="0.25"/>
  <cols>
    <col min="1" max="1" width="11.453125" style="15" customWidth="1"/>
    <col min="2" max="2" width="18.81640625" style="16" customWidth="1"/>
    <col min="3" max="3" width="18.26953125" style="15" customWidth="1"/>
    <col min="4" max="4" width="17" style="17" customWidth="1"/>
    <col min="5" max="5" width="10.453125" style="15" bestFit="1" customWidth="1"/>
    <col min="6" max="6" width="8.54296875" style="15" customWidth="1"/>
    <col min="7" max="7" width="9.26953125" style="15" hidden="1" customWidth="1"/>
    <col min="8" max="8" width="11.1796875" style="17" customWidth="1"/>
    <col min="9" max="9" width="11.1796875" style="15" customWidth="1"/>
    <col min="10" max="10" width="12.54296875" style="15" customWidth="1"/>
    <col min="11" max="11" width="7.36328125" style="15" customWidth="1"/>
    <col min="12" max="12" width="10.7265625" style="15" customWidth="1"/>
    <col min="13" max="13" width="11.54296875" style="15" customWidth="1"/>
    <col min="14" max="14" width="10.81640625" style="15" customWidth="1"/>
    <col min="15" max="15" width="11.81640625" style="15" customWidth="1"/>
    <col min="16" max="16" width="8.26953125" style="15" customWidth="1"/>
    <col min="17" max="17" width="9.453125" style="15" customWidth="1"/>
    <col min="18" max="19" width="8.453125" style="15" customWidth="1"/>
    <col min="20" max="20" width="15.81640625" style="15" customWidth="1"/>
    <col min="21" max="16384" width="9.1796875" style="15"/>
  </cols>
  <sheetData>
    <row r="1" spans="1:16" s="1" customFormat="1" ht="67" customHeight="1" x14ac:dyDescent="0.25">
      <c r="A1" s="8" t="s">
        <v>0</v>
      </c>
      <c r="B1" s="8" t="s">
        <v>2</v>
      </c>
      <c r="C1" s="8" t="s">
        <v>7</v>
      </c>
      <c r="D1" s="8" t="s">
        <v>1</v>
      </c>
      <c r="E1" s="8" t="s">
        <v>3</v>
      </c>
      <c r="F1" s="8" t="s">
        <v>8</v>
      </c>
      <c r="G1" s="8" t="s">
        <v>5</v>
      </c>
      <c r="H1" s="8" t="s">
        <v>81</v>
      </c>
      <c r="I1" s="8" t="s">
        <v>9</v>
      </c>
      <c r="J1" s="8" t="s">
        <v>10</v>
      </c>
      <c r="K1" s="8" t="s">
        <v>11</v>
      </c>
      <c r="L1" s="8" t="s">
        <v>20</v>
      </c>
      <c r="M1" s="8" t="s">
        <v>6</v>
      </c>
      <c r="N1" s="8" t="s">
        <v>107</v>
      </c>
      <c r="O1" s="8" t="s">
        <v>4</v>
      </c>
      <c r="P1" s="8" t="s">
        <v>12</v>
      </c>
    </row>
    <row r="2" spans="1:16" ht="33" customHeight="1" x14ac:dyDescent="0.25">
      <c r="A2" s="2" t="s">
        <v>108</v>
      </c>
      <c r="B2" s="3" t="s">
        <v>86</v>
      </c>
      <c r="C2" s="3" t="s">
        <v>93</v>
      </c>
      <c r="D2" s="3" t="s">
        <v>99</v>
      </c>
      <c r="E2" s="3" t="s">
        <v>19</v>
      </c>
      <c r="F2" s="4">
        <v>45</v>
      </c>
      <c r="G2" s="5" t="s">
        <v>104</v>
      </c>
      <c r="H2" s="4">
        <v>45</v>
      </c>
      <c r="I2" s="7">
        <v>298953.15000000002</v>
      </c>
      <c r="J2" s="7">
        <v>4500000</v>
      </c>
      <c r="K2" s="6" t="s">
        <v>106</v>
      </c>
      <c r="L2" s="13">
        <f t="shared" ref="L2:L7" si="0">IF(J2=0,0,ROUND(I2/J2,4))</f>
        <v>6.6400000000000001E-2</v>
      </c>
      <c r="M2" s="14">
        <f t="shared" ref="M2:M7" si="1">IF(H2=0,0,J2/H2)</f>
        <v>100000</v>
      </c>
      <c r="N2" s="14">
        <f t="shared" ref="N2:N7" si="2">J2/F2</f>
        <v>100000</v>
      </c>
      <c r="O2" s="12" t="s">
        <v>106</v>
      </c>
      <c r="P2" s="5">
        <v>5</v>
      </c>
    </row>
    <row r="3" spans="1:16" ht="33" customHeight="1" x14ac:dyDescent="0.25">
      <c r="A3" s="2" t="s">
        <v>110</v>
      </c>
      <c r="B3" s="3" t="s">
        <v>87</v>
      </c>
      <c r="C3" s="3" t="s">
        <v>94</v>
      </c>
      <c r="D3" s="3" t="s">
        <v>100</v>
      </c>
      <c r="E3" s="3" t="s">
        <v>17</v>
      </c>
      <c r="F3" s="4">
        <v>104</v>
      </c>
      <c r="G3" s="5" t="s">
        <v>104</v>
      </c>
      <c r="H3" s="4">
        <v>54</v>
      </c>
      <c r="I3" s="7">
        <v>925557.32</v>
      </c>
      <c r="J3" s="7">
        <v>5304000</v>
      </c>
      <c r="K3" s="6" t="s">
        <v>92</v>
      </c>
      <c r="L3" s="13">
        <f t="shared" si="0"/>
        <v>0.17449999999999999</v>
      </c>
      <c r="M3" s="14">
        <f t="shared" si="1"/>
        <v>98222.222222222219</v>
      </c>
      <c r="N3" s="14">
        <f t="shared" si="2"/>
        <v>51000</v>
      </c>
      <c r="O3" s="12" t="s">
        <v>106</v>
      </c>
      <c r="P3" s="5">
        <v>1</v>
      </c>
    </row>
    <row r="4" spans="1:16" ht="33" customHeight="1" x14ac:dyDescent="0.25">
      <c r="A4" s="2" t="s">
        <v>112</v>
      </c>
      <c r="B4" s="3" t="s">
        <v>88</v>
      </c>
      <c r="C4" s="3" t="s">
        <v>95</v>
      </c>
      <c r="D4" s="3" t="s">
        <v>101</v>
      </c>
      <c r="E4" s="3" t="s">
        <v>47</v>
      </c>
      <c r="F4" s="4">
        <v>50</v>
      </c>
      <c r="G4" s="5" t="s">
        <v>104</v>
      </c>
      <c r="H4" s="4">
        <v>50</v>
      </c>
      <c r="I4" s="7">
        <v>300000</v>
      </c>
      <c r="J4" s="7">
        <v>5749980</v>
      </c>
      <c r="K4" s="6" t="s">
        <v>92</v>
      </c>
      <c r="L4" s="13">
        <f t="shared" si="0"/>
        <v>5.2200000000000003E-2</v>
      </c>
      <c r="M4" s="14">
        <f t="shared" si="1"/>
        <v>114999.6</v>
      </c>
      <c r="N4" s="14">
        <f t="shared" si="2"/>
        <v>114999.6</v>
      </c>
      <c r="O4" s="12" t="s">
        <v>106</v>
      </c>
      <c r="P4" s="5">
        <v>2</v>
      </c>
    </row>
    <row r="5" spans="1:16" ht="33" customHeight="1" x14ac:dyDescent="0.25">
      <c r="A5" s="2" t="s">
        <v>84</v>
      </c>
      <c r="B5" s="3" t="s">
        <v>89</v>
      </c>
      <c r="C5" s="3" t="s">
        <v>96</v>
      </c>
      <c r="D5" s="3" t="s">
        <v>102</v>
      </c>
      <c r="E5" s="3" t="s">
        <v>17</v>
      </c>
      <c r="F5" s="4">
        <v>70</v>
      </c>
      <c r="G5" s="5" t="s">
        <v>105</v>
      </c>
      <c r="H5" s="4">
        <v>55</v>
      </c>
      <c r="I5" s="7">
        <v>1962747.73</v>
      </c>
      <c r="J5" s="7">
        <v>4500000</v>
      </c>
      <c r="K5" s="6" t="s">
        <v>92</v>
      </c>
      <c r="L5" s="13">
        <f t="shared" si="0"/>
        <v>0.43619999999999998</v>
      </c>
      <c r="M5" s="14">
        <f t="shared" si="1"/>
        <v>81818.181818181823</v>
      </c>
      <c r="N5" s="14">
        <f t="shared" si="2"/>
        <v>64285.714285714283</v>
      </c>
      <c r="O5" s="12" t="s">
        <v>106</v>
      </c>
      <c r="P5" s="5">
        <v>4</v>
      </c>
    </row>
    <row r="6" spans="1:16" ht="33" customHeight="1" x14ac:dyDescent="0.25">
      <c r="A6" s="2" t="s">
        <v>111</v>
      </c>
      <c r="B6" s="3" t="s">
        <v>90</v>
      </c>
      <c r="C6" s="3" t="s">
        <v>97</v>
      </c>
      <c r="D6" s="3" t="s">
        <v>100</v>
      </c>
      <c r="E6" s="3" t="s">
        <v>17</v>
      </c>
      <c r="F6" s="4">
        <v>82</v>
      </c>
      <c r="G6" s="5" t="s">
        <v>104</v>
      </c>
      <c r="H6" s="4">
        <v>42</v>
      </c>
      <c r="I6" s="7">
        <v>904989.64</v>
      </c>
      <c r="J6" s="7">
        <v>4346000</v>
      </c>
      <c r="K6" s="6" t="s">
        <v>92</v>
      </c>
      <c r="L6" s="13">
        <f t="shared" si="0"/>
        <v>0.2082</v>
      </c>
      <c r="M6" s="14">
        <f t="shared" si="1"/>
        <v>103476.19047619047</v>
      </c>
      <c r="N6" s="14">
        <f t="shared" si="2"/>
        <v>53000</v>
      </c>
      <c r="O6" s="12" t="s">
        <v>106</v>
      </c>
      <c r="P6" s="5">
        <v>6</v>
      </c>
    </row>
    <row r="7" spans="1:16" ht="25.5" customHeight="1" x14ac:dyDescent="0.25">
      <c r="A7" s="2" t="s">
        <v>85</v>
      </c>
      <c r="B7" s="3" t="s">
        <v>91</v>
      </c>
      <c r="C7" s="3" t="s">
        <v>98</v>
      </c>
      <c r="D7" s="3" t="s">
        <v>103</v>
      </c>
      <c r="E7" s="3" t="s">
        <v>46</v>
      </c>
      <c r="F7" s="4">
        <v>80</v>
      </c>
      <c r="G7" s="5" t="s">
        <v>105</v>
      </c>
      <c r="H7" s="4">
        <v>80</v>
      </c>
      <c r="I7" s="7">
        <v>268023</v>
      </c>
      <c r="J7" s="7">
        <v>5300000</v>
      </c>
      <c r="K7" s="6" t="s">
        <v>92</v>
      </c>
      <c r="L7" s="13">
        <f t="shared" si="0"/>
        <v>5.0599999999999999E-2</v>
      </c>
      <c r="M7" s="14">
        <f t="shared" si="1"/>
        <v>66250</v>
      </c>
      <c r="N7" s="14">
        <f t="shared" si="2"/>
        <v>66250</v>
      </c>
      <c r="O7" s="12" t="s">
        <v>106</v>
      </c>
      <c r="P7" s="5">
        <v>3</v>
      </c>
    </row>
    <row r="9" spans="1:16" x14ac:dyDescent="0.25">
      <c r="A9" s="15" t="s">
        <v>109</v>
      </c>
    </row>
    <row r="10" spans="1:16" hidden="1" x14ac:dyDescent="0.25">
      <c r="E10" s="9" t="s">
        <v>82</v>
      </c>
      <c r="F10" s="10" t="s">
        <v>83</v>
      </c>
    </row>
    <row r="11" spans="1:16" hidden="1" x14ac:dyDescent="0.25">
      <c r="E11" s="18" t="s">
        <v>21</v>
      </c>
      <c r="F11" s="11" t="e">
        <f>COUNTIFS(#REF!,"=Y",$E$2:$E$7,$E$11:$E$77)</f>
        <v>#REF!</v>
      </c>
    </row>
    <row r="12" spans="1:16" hidden="1" x14ac:dyDescent="0.25">
      <c r="E12" s="18" t="s">
        <v>23</v>
      </c>
      <c r="F12" s="11" t="e">
        <f>COUNTIFS(#REF!,"=Y",$E$2:$E$7,$E$11:$E$77)</f>
        <v>#REF!</v>
      </c>
    </row>
    <row r="13" spans="1:16" hidden="1" x14ac:dyDescent="0.25">
      <c r="E13" s="18" t="s">
        <v>25</v>
      </c>
      <c r="F13" s="11" t="e">
        <f>COUNTIFS(#REF!,"=Y",$E$2:$E$7,$E$11:$E$77)</f>
        <v>#REF!</v>
      </c>
    </row>
    <row r="14" spans="1:16" hidden="1" x14ac:dyDescent="0.25">
      <c r="E14" s="18" t="s">
        <v>27</v>
      </c>
      <c r="F14" s="11" t="e">
        <f>COUNTIFS(#REF!,"=Y",$E$2:$E$7,$E$11:$E$77)</f>
        <v>#REF!</v>
      </c>
    </row>
    <row r="15" spans="1:16" hidden="1" x14ac:dyDescent="0.25">
      <c r="E15" s="18" t="s">
        <v>29</v>
      </c>
      <c r="F15" s="11" t="e">
        <f>COUNTIFS(#REF!,"=Y",$E$2:$E$7,$E$11:$E$77)</f>
        <v>#REF!</v>
      </c>
    </row>
    <row r="16" spans="1:16" hidden="1" x14ac:dyDescent="0.25">
      <c r="E16" s="18" t="s">
        <v>19</v>
      </c>
      <c r="F16" s="11" t="e">
        <f>COUNTIFS(#REF!,"=Y",$E$2:$E$7,$E$11:$E$77)</f>
        <v>#REF!</v>
      </c>
    </row>
    <row r="17" spans="5:6" hidden="1" x14ac:dyDescent="0.25">
      <c r="E17" s="18" t="s">
        <v>32</v>
      </c>
      <c r="F17" s="11" t="e">
        <f>COUNTIFS(#REF!,"=Y",$E$2:$E$7,$E$11:$E$77)</f>
        <v>#REF!</v>
      </c>
    </row>
    <row r="18" spans="5:6" hidden="1" x14ac:dyDescent="0.25">
      <c r="E18" s="18" t="s">
        <v>34</v>
      </c>
      <c r="F18" s="11" t="e">
        <f>COUNTIFS(#REF!,"=Y",$E$2:$E$7,$E$11:$E$77)</f>
        <v>#REF!</v>
      </c>
    </row>
    <row r="19" spans="5:6" hidden="1" x14ac:dyDescent="0.25">
      <c r="E19" s="18" t="s">
        <v>36</v>
      </c>
      <c r="F19" s="11" t="e">
        <f>COUNTIFS(#REF!,"=Y",$E$2:$E$7,$E$11:$E$77)</f>
        <v>#REF!</v>
      </c>
    </row>
    <row r="20" spans="5:6" hidden="1" x14ac:dyDescent="0.25">
      <c r="E20" s="18" t="s">
        <v>37</v>
      </c>
      <c r="F20" s="11" t="e">
        <f>COUNTIFS(#REF!,"=Y",$E$2:$E$7,$E$11:$E$77)</f>
        <v>#REF!</v>
      </c>
    </row>
    <row r="21" spans="5:6" hidden="1" x14ac:dyDescent="0.25">
      <c r="E21" s="18" t="s">
        <v>39</v>
      </c>
      <c r="F21" s="11" t="e">
        <f>COUNTIFS(#REF!,"=Y",$E$2:$E$7,$E$11:$E$77)</f>
        <v>#REF!</v>
      </c>
    </row>
    <row r="22" spans="5:6" hidden="1" x14ac:dyDescent="0.25">
      <c r="E22" s="18" t="s">
        <v>41</v>
      </c>
      <c r="F22" s="11" t="e">
        <f>COUNTIFS(#REF!,"=Y",$E$2:$E$7,$E$11:$E$77)</f>
        <v>#REF!</v>
      </c>
    </row>
    <row r="23" spans="5:6" hidden="1" x14ac:dyDescent="0.25">
      <c r="E23" s="18" t="s">
        <v>43</v>
      </c>
      <c r="F23" s="11" t="e">
        <f>COUNTIFS(#REF!,"=Y",$E$2:$E$7,$E$11:$E$77)</f>
        <v>#REF!</v>
      </c>
    </row>
    <row r="24" spans="5:6" hidden="1" x14ac:dyDescent="0.25">
      <c r="E24" s="18" t="s">
        <v>45</v>
      </c>
      <c r="F24" s="11" t="e">
        <f>COUNTIFS(#REF!,"=Y",$E$2:$E$7,$E$11:$E$77)</f>
        <v>#REF!</v>
      </c>
    </row>
    <row r="25" spans="5:6" hidden="1" x14ac:dyDescent="0.25">
      <c r="E25" s="18" t="s">
        <v>46</v>
      </c>
      <c r="F25" s="11" t="e">
        <f>COUNTIFS(#REF!,"=Y",$E$2:$E$7,$E$11:$E$77)</f>
        <v>#REF!</v>
      </c>
    </row>
    <row r="26" spans="5:6" hidden="1" x14ac:dyDescent="0.25">
      <c r="E26" s="18" t="s">
        <v>47</v>
      </c>
      <c r="F26" s="11" t="e">
        <f>COUNTIFS(#REF!,"=Y",$E$2:$E$7,$E$11:$E$77)</f>
        <v>#REF!</v>
      </c>
    </row>
    <row r="27" spans="5:6" hidden="1" x14ac:dyDescent="0.25">
      <c r="E27" s="18" t="s">
        <v>16</v>
      </c>
      <c r="F27" s="11" t="e">
        <f>COUNTIFS(#REF!,"=Y",$E$2:$E$7,$E$11:$E$77)</f>
        <v>#REF!</v>
      </c>
    </row>
    <row r="28" spans="5:6" hidden="1" x14ac:dyDescent="0.25">
      <c r="E28" s="18" t="s">
        <v>49</v>
      </c>
      <c r="F28" s="11" t="e">
        <f>COUNTIFS(#REF!,"=Y",$E$2:$E$7,$E$11:$E$77)</f>
        <v>#REF!</v>
      </c>
    </row>
    <row r="29" spans="5:6" hidden="1" x14ac:dyDescent="0.25">
      <c r="E29" s="18" t="s">
        <v>51</v>
      </c>
      <c r="F29" s="11" t="e">
        <f>COUNTIFS(#REF!,"=Y",$E$2:$E$7,$E$11:$E$77)</f>
        <v>#REF!</v>
      </c>
    </row>
    <row r="30" spans="5:6" hidden="1" x14ac:dyDescent="0.25">
      <c r="E30" s="18" t="s">
        <v>53</v>
      </c>
      <c r="F30" s="11" t="e">
        <f>COUNTIFS(#REF!,"=Y",$E$2:$E$7,$E$11:$E$77)</f>
        <v>#REF!</v>
      </c>
    </row>
    <row r="31" spans="5:6" hidden="1" x14ac:dyDescent="0.25">
      <c r="E31" s="18" t="s">
        <v>55</v>
      </c>
      <c r="F31" s="11" t="e">
        <f>COUNTIFS(#REF!,"=Y",$E$2:$E$7,$E$11:$E$77)</f>
        <v>#REF!</v>
      </c>
    </row>
    <row r="32" spans="5:6" hidden="1" x14ac:dyDescent="0.25">
      <c r="E32" s="18" t="s">
        <v>57</v>
      </c>
      <c r="F32" s="11" t="e">
        <f>COUNTIFS(#REF!,"=Y",$E$2:$E$7,$E$11:$E$77)</f>
        <v>#REF!</v>
      </c>
    </row>
    <row r="33" spans="5:6" hidden="1" x14ac:dyDescent="0.25">
      <c r="E33" s="18" t="s">
        <v>59</v>
      </c>
      <c r="F33" s="11" t="e">
        <f>COUNTIFS(#REF!,"=Y",$E$2:$E$7,$E$11:$E$77)</f>
        <v>#REF!</v>
      </c>
    </row>
    <row r="34" spans="5:6" hidden="1" x14ac:dyDescent="0.25">
      <c r="E34" s="18" t="s">
        <v>61</v>
      </c>
      <c r="F34" s="11" t="e">
        <f>COUNTIFS(#REF!,"=Y",$E$2:$E$7,$E$11:$E$77)</f>
        <v>#REF!</v>
      </c>
    </row>
    <row r="35" spans="5:6" hidden="1" x14ac:dyDescent="0.25">
      <c r="E35" s="18" t="s">
        <v>63</v>
      </c>
      <c r="F35" s="11" t="e">
        <f>COUNTIFS(#REF!,"=Y",$E$2:$E$7,$E$11:$E$77)</f>
        <v>#REF!</v>
      </c>
    </row>
    <row r="36" spans="5:6" hidden="1" x14ac:dyDescent="0.25">
      <c r="E36" s="18" t="s">
        <v>65</v>
      </c>
      <c r="F36" s="11" t="e">
        <f>COUNTIFS(#REF!,"=Y",$E$2:$E$7,$E$11:$E$77)</f>
        <v>#REF!</v>
      </c>
    </row>
    <row r="37" spans="5:6" hidden="1" x14ac:dyDescent="0.25">
      <c r="E37" s="18" t="s">
        <v>67</v>
      </c>
      <c r="F37" s="11" t="e">
        <f>COUNTIFS(#REF!,"=Y",$E$2:$E$7,$E$11:$E$77)</f>
        <v>#REF!</v>
      </c>
    </row>
    <row r="38" spans="5:6" hidden="1" x14ac:dyDescent="0.25">
      <c r="E38" s="18" t="s">
        <v>14</v>
      </c>
      <c r="F38" s="11" t="e">
        <f>COUNTIFS(#REF!,"=Y",$E$2:$E$7,$E$11:$E$77)</f>
        <v>#REF!</v>
      </c>
    </row>
    <row r="39" spans="5:6" hidden="1" x14ac:dyDescent="0.25">
      <c r="E39" s="18" t="s">
        <v>70</v>
      </c>
      <c r="F39" s="11" t="e">
        <f>COUNTIFS(#REF!,"=Y",$E$2:$E$7,$E$11:$E$77)</f>
        <v>#REF!</v>
      </c>
    </row>
    <row r="40" spans="5:6" hidden="1" x14ac:dyDescent="0.25">
      <c r="E40" s="18" t="s">
        <v>72</v>
      </c>
      <c r="F40" s="11" t="e">
        <f>COUNTIFS(#REF!,"=Y",$E$2:$E$7,$E$11:$E$77)</f>
        <v>#REF!</v>
      </c>
    </row>
    <row r="41" spans="5:6" hidden="1" x14ac:dyDescent="0.25">
      <c r="E41" s="18" t="s">
        <v>74</v>
      </c>
      <c r="F41" s="11" t="e">
        <f>COUNTIFS(#REF!,"=Y",$E$2:$E$7,$E$11:$E$77)</f>
        <v>#REF!</v>
      </c>
    </row>
    <row r="42" spans="5:6" hidden="1" x14ac:dyDescent="0.25">
      <c r="E42" s="18" t="s">
        <v>76</v>
      </c>
      <c r="F42" s="11" t="e">
        <f>COUNTIFS(#REF!,"=Y",$E$2:$E$7,$E$11:$E$77)</f>
        <v>#REF!</v>
      </c>
    </row>
    <row r="43" spans="5:6" hidden="1" x14ac:dyDescent="0.25">
      <c r="E43" s="18" t="s">
        <v>78</v>
      </c>
      <c r="F43" s="11" t="e">
        <f>COUNTIFS(#REF!,"=Y",$E$2:$E$7,$E$11:$E$77)</f>
        <v>#REF!</v>
      </c>
    </row>
    <row r="44" spans="5:6" hidden="1" x14ac:dyDescent="0.25">
      <c r="E44" s="18" t="s">
        <v>80</v>
      </c>
      <c r="F44" s="11" t="e">
        <f>COUNTIFS(#REF!,"=Y",$E$2:$E$7,$E$11:$E$77)</f>
        <v>#REF!</v>
      </c>
    </row>
    <row r="45" spans="5:6" hidden="1" x14ac:dyDescent="0.25">
      <c r="E45" s="18" t="s">
        <v>22</v>
      </c>
      <c r="F45" s="11" t="e">
        <f>COUNTIFS(#REF!,"=Y",$E$2:$E$7,$E$11:$E$77)</f>
        <v>#REF!</v>
      </c>
    </row>
    <row r="46" spans="5:6" hidden="1" x14ac:dyDescent="0.25">
      <c r="E46" s="18" t="s">
        <v>24</v>
      </c>
      <c r="F46" s="11" t="e">
        <f>COUNTIFS(#REF!,"=Y",$E$2:$E$7,$E$11:$E$77)</f>
        <v>#REF!</v>
      </c>
    </row>
    <row r="47" spans="5:6" hidden="1" x14ac:dyDescent="0.25">
      <c r="E47" s="18" t="s">
        <v>26</v>
      </c>
      <c r="F47" s="11" t="e">
        <f>COUNTIFS(#REF!,"=Y",$E$2:$E$7,$E$11:$E$77)</f>
        <v>#REF!</v>
      </c>
    </row>
    <row r="48" spans="5:6" hidden="1" x14ac:dyDescent="0.25">
      <c r="E48" s="18" t="s">
        <v>28</v>
      </c>
      <c r="F48" s="11" t="e">
        <f>COUNTIFS(#REF!,"=Y",$E$2:$E$7,$E$11:$E$77)</f>
        <v>#REF!</v>
      </c>
    </row>
    <row r="49" spans="5:6" hidden="1" x14ac:dyDescent="0.25">
      <c r="E49" s="18" t="s">
        <v>30</v>
      </c>
      <c r="F49" s="11" t="e">
        <f>COUNTIFS(#REF!,"=Y",$E$2:$E$7,$E$11:$E$77)</f>
        <v>#REF!</v>
      </c>
    </row>
    <row r="50" spans="5:6" hidden="1" x14ac:dyDescent="0.25">
      <c r="E50" s="18" t="s">
        <v>31</v>
      </c>
      <c r="F50" s="11" t="e">
        <f>COUNTIFS(#REF!,"=Y",$E$2:$E$7,$E$11:$E$77)</f>
        <v>#REF!</v>
      </c>
    </row>
    <row r="51" spans="5:6" hidden="1" x14ac:dyDescent="0.25">
      <c r="E51" s="18" t="s">
        <v>33</v>
      </c>
      <c r="F51" s="11" t="e">
        <f>COUNTIFS(#REF!,"=Y",$E$2:$E$7,$E$11:$E$77)</f>
        <v>#REF!</v>
      </c>
    </row>
    <row r="52" spans="5:6" hidden="1" x14ac:dyDescent="0.25">
      <c r="E52" s="18" t="s">
        <v>35</v>
      </c>
      <c r="F52" s="11" t="e">
        <f>COUNTIFS(#REF!,"=Y",$E$2:$E$7,$E$11:$E$77)</f>
        <v>#REF!</v>
      </c>
    </row>
    <row r="53" spans="5:6" hidden="1" x14ac:dyDescent="0.25">
      <c r="E53" s="18" t="s">
        <v>17</v>
      </c>
      <c r="F53" s="11" t="e">
        <f>COUNTIFS(#REF!,"=Y",$E$2:$E$7,$E$11:$E$77)</f>
        <v>#REF!</v>
      </c>
    </row>
    <row r="54" spans="5:6" hidden="1" x14ac:dyDescent="0.25">
      <c r="E54" s="18" t="s">
        <v>38</v>
      </c>
      <c r="F54" s="11" t="e">
        <f>COUNTIFS(#REF!,"=Y",$E$2:$E$7,$E$11:$E$77)</f>
        <v>#REF!</v>
      </c>
    </row>
    <row r="55" spans="5:6" hidden="1" x14ac:dyDescent="0.25">
      <c r="E55" s="18" t="s">
        <v>40</v>
      </c>
      <c r="F55" s="11" t="e">
        <f>COUNTIFS(#REF!,"=Y",$E$2:$E$7,$E$11:$E$77)</f>
        <v>#REF!</v>
      </c>
    </row>
    <row r="56" spans="5:6" hidden="1" x14ac:dyDescent="0.25">
      <c r="E56" s="18" t="s">
        <v>42</v>
      </c>
      <c r="F56" s="11" t="e">
        <f>COUNTIFS(#REF!,"=Y",$E$2:$E$7,$E$11:$E$77)</f>
        <v>#REF!</v>
      </c>
    </row>
    <row r="57" spans="5:6" hidden="1" x14ac:dyDescent="0.25">
      <c r="E57" s="18" t="s">
        <v>44</v>
      </c>
      <c r="F57" s="11" t="e">
        <f>COUNTIFS(#REF!,"=Y",$E$2:$E$7,$E$11:$E$77)</f>
        <v>#REF!</v>
      </c>
    </row>
    <row r="58" spans="5:6" hidden="1" x14ac:dyDescent="0.25">
      <c r="E58" s="18" t="s">
        <v>15</v>
      </c>
      <c r="F58" s="11" t="e">
        <f>COUNTIFS(#REF!,"=Y",$E$2:$E$7,$E$11:$E$77)</f>
        <v>#REF!</v>
      </c>
    </row>
    <row r="59" spans="5:6" hidden="1" x14ac:dyDescent="0.25">
      <c r="E59" s="18" t="s">
        <v>13</v>
      </c>
      <c r="F59" s="11" t="e">
        <f>COUNTIFS(#REF!,"=Y",$E$2:$E$7,$E$11:$E$77)</f>
        <v>#REF!</v>
      </c>
    </row>
    <row r="60" spans="5:6" hidden="1" x14ac:dyDescent="0.25">
      <c r="E60" s="18" t="s">
        <v>48</v>
      </c>
      <c r="F60" s="11" t="e">
        <f>COUNTIFS(#REF!,"=Y",$E$2:$E$7,$E$11:$E$77)</f>
        <v>#REF!</v>
      </c>
    </row>
    <row r="61" spans="5:6" hidden="1" x14ac:dyDescent="0.25">
      <c r="E61" s="18" t="s">
        <v>18</v>
      </c>
      <c r="F61" s="11" t="e">
        <f>COUNTIFS(#REF!,"=Y",$E$2:$E$7,$E$11:$E$77)</f>
        <v>#REF!</v>
      </c>
    </row>
    <row r="62" spans="5:6" hidden="1" x14ac:dyDescent="0.25">
      <c r="E62" s="18" t="s">
        <v>50</v>
      </c>
      <c r="F62" s="11" t="e">
        <f>COUNTIFS(#REF!,"=Y",$E$2:$E$7,$E$11:$E$77)</f>
        <v>#REF!</v>
      </c>
    </row>
    <row r="63" spans="5:6" hidden="1" x14ac:dyDescent="0.25">
      <c r="E63" s="18" t="s">
        <v>52</v>
      </c>
      <c r="F63" s="11" t="e">
        <f>COUNTIFS(#REF!,"=Y",$E$2:$E$7,$E$11:$E$77)</f>
        <v>#REF!</v>
      </c>
    </row>
    <row r="64" spans="5:6" hidden="1" x14ac:dyDescent="0.25">
      <c r="E64" s="18" t="s">
        <v>54</v>
      </c>
      <c r="F64" s="11" t="e">
        <f>COUNTIFS(#REF!,"=Y",$E$2:$E$7,$E$11:$E$77)</f>
        <v>#REF!</v>
      </c>
    </row>
    <row r="65" spans="1:15" hidden="1" x14ac:dyDescent="0.25">
      <c r="E65" s="18" t="s">
        <v>56</v>
      </c>
      <c r="F65" s="11" t="e">
        <f>COUNTIFS(#REF!,"=Y",$E$2:$E$7,$E$11:$E$77)</f>
        <v>#REF!</v>
      </c>
    </row>
    <row r="66" spans="1:15" hidden="1" x14ac:dyDescent="0.25">
      <c r="E66" s="18" t="s">
        <v>58</v>
      </c>
      <c r="F66" s="11" t="e">
        <f>COUNTIFS(#REF!,"=Y",$E$2:$E$7,$E$11:$E$77)</f>
        <v>#REF!</v>
      </c>
    </row>
    <row r="67" spans="1:15" hidden="1" x14ac:dyDescent="0.25">
      <c r="E67" s="18" t="s">
        <v>60</v>
      </c>
      <c r="F67" s="11" t="e">
        <f>COUNTIFS(#REF!,"=Y",$E$2:$E$7,$E$11:$E$77)</f>
        <v>#REF!</v>
      </c>
    </row>
    <row r="68" spans="1:15" hidden="1" x14ac:dyDescent="0.25">
      <c r="E68" s="18" t="s">
        <v>62</v>
      </c>
      <c r="F68" s="11" t="e">
        <f>COUNTIFS(#REF!,"=Y",$E$2:$E$7,$E$11:$E$77)</f>
        <v>#REF!</v>
      </c>
    </row>
    <row r="69" spans="1:15" hidden="1" x14ac:dyDescent="0.25">
      <c r="E69" s="18" t="s">
        <v>64</v>
      </c>
      <c r="F69" s="11" t="e">
        <f>COUNTIFS(#REF!,"=Y",$E$2:$E$7,$E$11:$E$77)</f>
        <v>#REF!</v>
      </c>
    </row>
    <row r="70" spans="1:15" hidden="1" x14ac:dyDescent="0.25">
      <c r="E70" s="18" t="s">
        <v>66</v>
      </c>
      <c r="F70" s="11" t="e">
        <f>COUNTIFS(#REF!,"=Y",$E$2:$E$7,$E$11:$E$77)</f>
        <v>#REF!</v>
      </c>
    </row>
    <row r="71" spans="1:15" hidden="1" x14ac:dyDescent="0.25">
      <c r="E71" s="18" t="s">
        <v>68</v>
      </c>
      <c r="F71" s="11" t="e">
        <f>COUNTIFS(#REF!,"=Y",$E$2:$E$7,$E$11:$E$77)</f>
        <v>#REF!</v>
      </c>
    </row>
    <row r="72" spans="1:15" hidden="1" x14ac:dyDescent="0.25">
      <c r="E72" s="18" t="s">
        <v>69</v>
      </c>
      <c r="F72" s="11" t="e">
        <f>COUNTIFS(#REF!,"=Y",$E$2:$E$7,$E$11:$E$77)</f>
        <v>#REF!</v>
      </c>
    </row>
    <row r="73" spans="1:15" hidden="1" x14ac:dyDescent="0.25">
      <c r="E73" s="18" t="s">
        <v>71</v>
      </c>
      <c r="F73" s="11" t="e">
        <f>COUNTIFS(#REF!,"=Y",$E$2:$E$7,$E$11:$E$77)</f>
        <v>#REF!</v>
      </c>
    </row>
    <row r="74" spans="1:15" hidden="1" x14ac:dyDescent="0.25">
      <c r="E74" s="18" t="s">
        <v>73</v>
      </c>
      <c r="F74" s="11" t="e">
        <f>COUNTIFS(#REF!,"=Y",$E$2:$E$7,$E$11:$E$77)</f>
        <v>#REF!</v>
      </c>
    </row>
    <row r="75" spans="1:15" hidden="1" x14ac:dyDescent="0.25">
      <c r="E75" s="18" t="s">
        <v>75</v>
      </c>
      <c r="F75" s="11" t="e">
        <f>COUNTIFS(#REF!,"=Y",$E$2:$E$7,$E$11:$E$77)</f>
        <v>#REF!</v>
      </c>
    </row>
    <row r="76" spans="1:15" hidden="1" x14ac:dyDescent="0.25">
      <c r="E76" s="18" t="s">
        <v>77</v>
      </c>
      <c r="F76" s="11" t="e">
        <f>COUNTIFS(#REF!,"=Y",$E$2:$E$7,$E$11:$E$77)</f>
        <v>#REF!</v>
      </c>
    </row>
    <row r="77" spans="1:15" hidden="1" x14ac:dyDescent="0.25">
      <c r="E77" s="18" t="s">
        <v>79</v>
      </c>
      <c r="F77" s="11" t="e">
        <f>COUNTIFS(#REF!,"=Y",$E$2:$E$7,$E$11:$E$77)</f>
        <v>#REF!</v>
      </c>
    </row>
    <row r="79" spans="1:15" x14ac:dyDescent="0.25">
      <c r="A79" s="20" t="s">
        <v>114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</row>
    <row r="82" spans="1:15" x14ac:dyDescent="0.25">
      <c r="A82" s="20" t="s">
        <v>113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</sheetData>
  <sortState ref="A2:U7">
    <sortCondition ref="A2"/>
  </sortState>
  <mergeCells count="2">
    <mergeCell ref="A79:O80"/>
    <mergeCell ref="A82:O83"/>
  </mergeCells>
  <phoneticPr fontId="0" type="noConversion"/>
  <pageMargins left="0.7" right="0.7" top="0.75" bottom="0.75" header="0.3" footer="0.3"/>
  <pageSetup paperSize="5" scale="81" fitToHeight="0" orientation="landscape" r:id="rId1"/>
  <headerFooter alignWithMargins="0">
    <oddHeader>&amp;C&amp;"Arial,Bold"&amp;14RFA 2015-110 – All Applications&amp;R12/11/15
Page &amp;P of &amp;N</oddHeader>
  </headerFooter>
  <ignoredErrors>
    <ignoredError sqref="L2:N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2015-12-11T14:51:49Z</dcterms:modified>
</cp:coreProperties>
</file>