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0" yWindow="320" windowWidth="13370" windowHeight="5940" tabRatio="797" firstSheet="1" activeTab="1"/>
  </bookViews>
  <sheets>
    <sheet name="enter scores" sheetId="16" r:id="rId1"/>
    <sheet name="All Applications" sheetId="1" r:id="rId2"/>
  </sheets>
  <definedNames>
    <definedName name="_xlnm.Print_Area" localSheetId="0">'enter scores'!$A$1:$AA$61</definedName>
    <definedName name="_xlnm.Print_Titles" localSheetId="1">'All Applications'!$A:$B,'All Applications'!$1:$1</definedName>
    <definedName name="_xlnm.Print_Titles" localSheetId="0">'enter scores'!$A:$C,'enter scores'!$1:$2</definedName>
  </definedNames>
  <calcPr calcId="152511"/>
  <fileRecoveryPr autoRecover="0"/>
</workbook>
</file>

<file path=xl/calcChain.xml><?xml version="1.0" encoding="utf-8"?>
<calcChain xmlns="http://schemas.openxmlformats.org/spreadsheetml/2006/main">
  <c r="X56" i="16" l="1"/>
  <c r="W56" i="16"/>
  <c r="T56" i="16"/>
  <c r="S56" i="16"/>
  <c r="O56" i="16"/>
  <c r="K56" i="16"/>
  <c r="G56" i="16"/>
  <c r="Z55" i="16"/>
  <c r="Z56" i="16" s="1"/>
  <c r="Y55" i="16"/>
  <c r="Y56" i="16" s="1"/>
  <c r="X55" i="16"/>
  <c r="W55" i="16"/>
  <c r="V55" i="16"/>
  <c r="V56" i="16" s="1"/>
  <c r="U55" i="16"/>
  <c r="U56" i="16" s="1"/>
  <c r="T55" i="16"/>
  <c r="S55" i="16"/>
  <c r="R55" i="16"/>
  <c r="R56" i="16" s="1"/>
  <c r="Q55" i="16"/>
  <c r="Q56" i="16" s="1"/>
  <c r="P55" i="16"/>
  <c r="P56" i="16" s="1"/>
  <c r="O55" i="16"/>
  <c r="N55" i="16"/>
  <c r="N56" i="16" s="1"/>
  <c r="M55" i="16"/>
  <c r="M56" i="16" s="1"/>
  <c r="L55" i="16"/>
  <c r="L56" i="16" s="1"/>
  <c r="K55" i="16"/>
  <c r="J55" i="16"/>
  <c r="J56" i="16" s="1"/>
  <c r="I55" i="16"/>
  <c r="I56" i="16" s="1"/>
  <c r="H55" i="16"/>
  <c r="H56" i="16" s="1"/>
  <c r="G55" i="16"/>
  <c r="F55" i="16"/>
  <c r="F56" i="16" s="1"/>
  <c r="E55" i="16"/>
  <c r="E56" i="16" s="1"/>
  <c r="D55" i="16"/>
  <c r="D56" i="16" s="1"/>
  <c r="AA59" i="16" l="1"/>
  <c r="AA58" i="16"/>
  <c r="AA56" i="16"/>
  <c r="AA55" i="16"/>
  <c r="AA54" i="16"/>
  <c r="AA53" i="16"/>
  <c r="AA52" i="16"/>
  <c r="AA51" i="16"/>
  <c r="AA50" i="16"/>
  <c r="AA49" i="16"/>
  <c r="AA48" i="16"/>
  <c r="AA47" i="16"/>
  <c r="AA46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9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AA6" i="16"/>
  <c r="AA5" i="16"/>
  <c r="AA3" i="16"/>
  <c r="AA7" i="16" l="1"/>
</calcChain>
</file>

<file path=xl/sharedStrings.xml><?xml version="1.0" encoding="utf-8"?>
<sst xmlns="http://schemas.openxmlformats.org/spreadsheetml/2006/main" count="1581" uniqueCount="206">
  <si>
    <t>Application Number</t>
  </si>
  <si>
    <t>Name of Contact Person</t>
  </si>
  <si>
    <t>Name of Developers</t>
  </si>
  <si>
    <t>Name of Development</t>
  </si>
  <si>
    <t>County</t>
  </si>
  <si>
    <t>Total Set Aside Units</t>
  </si>
  <si>
    <t>Florida Job Creation Preference</t>
  </si>
  <si>
    <t>Development Name</t>
  </si>
  <si>
    <t>Lottery Number</t>
  </si>
  <si>
    <t>Total Points</t>
  </si>
  <si>
    <t>Yes or No</t>
  </si>
  <si>
    <t>Per Unit Construction Funding Preference</t>
  </si>
  <si>
    <t>All Mandatory Elements Met?</t>
  </si>
  <si>
    <t>All Eligibility Requirements Met?</t>
  </si>
  <si>
    <t>Eligible For Funding?</t>
  </si>
  <si>
    <t>Mandatory, Eligibility Requirement, Point Item, or Tie-Breaker?</t>
  </si>
  <si>
    <t>Eligibility</t>
  </si>
  <si>
    <t>Point item</t>
  </si>
  <si>
    <t xml:space="preserve">Mandatory </t>
  </si>
  <si>
    <t>Tie-Breaker</t>
  </si>
  <si>
    <t>Contributor/ Reporter</t>
  </si>
  <si>
    <t>Demo. Commitment</t>
  </si>
  <si>
    <t>Dev Category</t>
  </si>
  <si>
    <t># of Applications that did not meet requirements</t>
  </si>
  <si>
    <t>Financial Arrears Met (Section Five)</t>
  </si>
  <si>
    <t>SAIL RFA Scoring Items</t>
  </si>
  <si>
    <t>SAIL Request</t>
  </si>
  <si>
    <t>County Size</t>
  </si>
  <si>
    <t>Palm Beach</t>
  </si>
  <si>
    <t>Osceola</t>
  </si>
  <si>
    <t>Duval</t>
  </si>
  <si>
    <t>Miami-Dade</t>
  </si>
  <si>
    <t>Seminole</t>
  </si>
  <si>
    <t>Broward</t>
  </si>
  <si>
    <t>Hillsborough</t>
  </si>
  <si>
    <t>Polk</t>
  </si>
  <si>
    <t>Pinellas</t>
  </si>
  <si>
    <t>Brevard</t>
  </si>
  <si>
    <t>ELI Request</t>
  </si>
  <si>
    <t>Bay</t>
  </si>
  <si>
    <t>Madison</t>
  </si>
  <si>
    <t>Manatee</t>
  </si>
  <si>
    <t>Marion</t>
  </si>
  <si>
    <t>Orange</t>
  </si>
  <si>
    <t>Escambia</t>
  </si>
  <si>
    <t>Pasco</t>
  </si>
  <si>
    <t>Taylor</t>
  </si>
  <si>
    <t>Submission Requirements Met (Section Three A and Five)</t>
  </si>
  <si>
    <t>LDA Development Conditions met, if applicable (Section Four, A.7.c.)</t>
  </si>
  <si>
    <t>Kenny</t>
  </si>
  <si>
    <t>Mandatory and Eligibility Requirements</t>
  </si>
  <si>
    <t>Tie-Breakers</t>
  </si>
  <si>
    <t>If Miami-Dade County, Local Gov't loans and grants amount used for funding selection</t>
  </si>
  <si>
    <t>Points awarded</t>
  </si>
  <si>
    <t>5.b.(3) Verification that Applicant stated that no part of the proposed Development site is the subject of a HOME/MMRB RFA 2015-110 Application submission</t>
  </si>
  <si>
    <t>Minimum Transit Score met, if applicable  (Section Four, A.6.b.(2))</t>
  </si>
  <si>
    <t>Minimum Proximity Score met  (Section Four, A.6.b.(2))</t>
  </si>
  <si>
    <t>6.d. Mandatory Distance Requirement met</t>
  </si>
  <si>
    <t>TDC less than or equal to TDC Limitation (Item 8 of Exhibit C)</t>
  </si>
  <si>
    <t>Mandatory</t>
  </si>
  <si>
    <t>6. Proximity points for Transit and Community Services (up to 18 points)</t>
  </si>
  <si>
    <t>10. Local Government Contribution points (up to 5 points)</t>
  </si>
  <si>
    <t>2. Demographic Commitment selected</t>
  </si>
  <si>
    <t>3.a. Applicant Name provided</t>
  </si>
  <si>
    <t>3.b. Evidence that Applicant is a legally formed entity  provided</t>
  </si>
  <si>
    <t>4.a.(1) Developer Names provided</t>
  </si>
  <si>
    <t>4.a.(2) Evidence that Developer is a legally formed entity  provided</t>
  </si>
  <si>
    <t>4.a.(3) Prior general Development experience provided</t>
  </si>
  <si>
    <t>4.b.(1) Name of Management Company provided</t>
  </si>
  <si>
    <t>4.b.(2) Prior general Management Company experience provided</t>
  </si>
  <si>
    <t>5.a. Development Name provided</t>
  </si>
  <si>
    <t>5.b.(1) Development County provided</t>
  </si>
  <si>
    <t>5.b.(2) Development address provided</t>
  </si>
  <si>
    <t>5.c.(2) Estimated qualified basis in Rehabilitation Expenses per set-aside unit is at least $15,000, if applicable</t>
  </si>
  <si>
    <t>5.d. Development Type selected</t>
  </si>
  <si>
    <t>5.e.(1) Total number of units provided and within limits</t>
  </si>
  <si>
    <t>5.e.(3) Occupancy status of any existing units provided</t>
  </si>
  <si>
    <t>5.f.  Number of Buildings with dwelling units provided</t>
  </si>
  <si>
    <t>5.g.(1) Status of Site Plan/Plat Approval demonstrated</t>
  </si>
  <si>
    <t>5.g.(2) Appropriate Zoning demonstrated</t>
  </si>
  <si>
    <t>5.g.(3) Availability of Electricity demonstrated</t>
  </si>
  <si>
    <t>5.g.(4) Availability of Water demonstrated</t>
  </si>
  <si>
    <t>5.g.(5) Availability of Sewer demonstrated</t>
  </si>
  <si>
    <t>5.g.(6) Availability of Roads demonstrated</t>
  </si>
  <si>
    <t>5.h. Unit Mix provided</t>
  </si>
  <si>
    <t>6.a. Properly executed Surveyor Certification Form with Development Location Point provided</t>
  </si>
  <si>
    <t>7.a. Minimum Set-Aside Selected</t>
  </si>
  <si>
    <t>7.b. Total set-aside breakdown chart acceptable</t>
  </si>
  <si>
    <t>8.  Evidence of Site Control provided</t>
  </si>
  <si>
    <t>9.a. Minimum additional Green Building Features selected</t>
  </si>
  <si>
    <t>9.b. Minimum Resident programs selected, if applicable</t>
  </si>
  <si>
    <t>11.a.(1)(a) SAIL Request Amount provided</t>
  </si>
  <si>
    <t>11.a.(1)(a) Eligible SAIL request amount meets minimum request amount, if applicable</t>
  </si>
  <si>
    <t>11.a.(2)  Verification that the Applicant has not closed on the Tax-Exempt Bond financing prior to the Application Deadline</t>
  </si>
  <si>
    <t>11.a.(3)(a) Non-Competitive HC Request Amount provided</t>
  </si>
  <si>
    <t>11.c. Development Cost Pro Forma free from shortfalls</t>
  </si>
  <si>
    <t>11.f.  Per Unit Construction Funding Preference, if applicable (Y/N)</t>
  </si>
  <si>
    <t>3.d. Applicant &amp; Developer Principals provided</t>
  </si>
  <si>
    <t>3.e. Contact information provided</t>
  </si>
  <si>
    <t>Florida Job Creation Preference (Item 9 of Exhibit C) (Y/N)</t>
  </si>
  <si>
    <t>5.c.(1) Development Category selected and qualifications met</t>
  </si>
  <si>
    <t>5.e.(2) New Construction Units and/or Rehab Units breakdown provided</t>
  </si>
  <si>
    <t>11.a.(2) MMRB Request Amount provided or Non-Corporation-issued Bonds Request Amount and other required information provided</t>
  </si>
  <si>
    <t>Total SAIL Request (SAIL + ELI)</t>
  </si>
  <si>
    <t>Eligible SAIL Request Amount per Set-Aside (ELI excluded)</t>
  </si>
  <si>
    <t>2016-165BS</t>
  </si>
  <si>
    <t>Encore Park</t>
  </si>
  <si>
    <t>M</t>
  </si>
  <si>
    <t>2016-166BS</t>
  </si>
  <si>
    <t>Champions' Landing</t>
  </si>
  <si>
    <t>2016-167S</t>
  </si>
  <si>
    <t>Magnolia Pointe</t>
  </si>
  <si>
    <t>L</t>
  </si>
  <si>
    <t>2016-168BS</t>
  </si>
  <si>
    <t>Trinity Towers East</t>
  </si>
  <si>
    <t>2016-169S</t>
  </si>
  <si>
    <t>The Palms of Deerfield Apartments</t>
  </si>
  <si>
    <t>2016-170S</t>
  </si>
  <si>
    <t>Cathedral Towers</t>
  </si>
  <si>
    <t>2016-171BS</t>
  </si>
  <si>
    <t>Exchange at Seven Hills</t>
  </si>
  <si>
    <t>2016-172S</t>
  </si>
  <si>
    <t>Heron Estates Senior</t>
  </si>
  <si>
    <t>2016-173S</t>
  </si>
  <si>
    <t>Springhill Apartments (currently known as Madison Heights Apartments)</t>
  </si>
  <si>
    <t>S</t>
  </si>
  <si>
    <t>2016-174S</t>
  </si>
  <si>
    <t>Perrytown Apartments (currently known as Tidewater Apartments)</t>
  </si>
  <si>
    <t>2016-175BS</t>
  </si>
  <si>
    <t>Sugg Redevelopment</t>
  </si>
  <si>
    <t>2016-176BS</t>
  </si>
  <si>
    <t>Hidden Forest Apartments</t>
  </si>
  <si>
    <t>2016-177BS</t>
  </si>
  <si>
    <t>Douglas Gardens V</t>
  </si>
  <si>
    <t>2016-178S</t>
  </si>
  <si>
    <t>La Joya Estates</t>
  </si>
  <si>
    <t>2016-179BS</t>
  </si>
  <si>
    <t>Seminole Gardens</t>
  </si>
  <si>
    <t>2016-180BS</t>
  </si>
  <si>
    <t>Grand Lake</t>
  </si>
  <si>
    <t>2016-181BS</t>
  </si>
  <si>
    <t>Pelican Pointe Apartments</t>
  </si>
  <si>
    <t>2016-182BS</t>
  </si>
  <si>
    <t>Park at Wellington II</t>
  </si>
  <si>
    <t>2016-183BS</t>
  </si>
  <si>
    <t>Clear Pond Estates</t>
  </si>
  <si>
    <t>2016-184BS</t>
  </si>
  <si>
    <t>West Lake Apartments</t>
  </si>
  <si>
    <t>2016-185BS</t>
  </si>
  <si>
    <t>Hickory Knoll</t>
  </si>
  <si>
    <t>2016-186BS</t>
  </si>
  <si>
    <t>Hampton Villa Apartments</t>
  </si>
  <si>
    <t>2016-187BS</t>
  </si>
  <si>
    <t>Columbus Court</t>
  </si>
  <si>
    <t>Christopher A. Akbari</t>
  </si>
  <si>
    <t>Joseph Chambers</t>
  </si>
  <si>
    <t>Shawn Wilson</t>
  </si>
  <si>
    <t>Rodger L. Brown</t>
  </si>
  <si>
    <t>Darren J Smith</t>
  </si>
  <si>
    <t>James E Dyal</t>
  </si>
  <si>
    <t>Matthew Rieger</t>
  </si>
  <si>
    <t>James J Kerr,Jr.</t>
  </si>
  <si>
    <t>James J Kerr, Jr.</t>
  </si>
  <si>
    <t>Lewis V Swezy</t>
  </si>
  <si>
    <t>Brianne E Heffner</t>
  </si>
  <si>
    <t>Kimberly K. Murphy</t>
  </si>
  <si>
    <t>Peter W. Dellapina</t>
  </si>
  <si>
    <t>ITEX Development, LLC</t>
  </si>
  <si>
    <t>Gardner Capital Development Florida, LLC</t>
  </si>
  <si>
    <t>Blue Sky Communities, LLC</t>
  </si>
  <si>
    <t>Preservation of Affordable Housing LLC</t>
  </si>
  <si>
    <t>Tacolcy Economic Development Corporation, Inc.; Deerfield Beach Family Empowerment, Inc.</t>
  </si>
  <si>
    <t>Cathedral Towers Redevelopment Associates, LLC</t>
  </si>
  <si>
    <t>Forty-nine Acres Development, LLC</t>
  </si>
  <si>
    <t>HTG Heron Estates Senior Developer, LLC</t>
  </si>
  <si>
    <t>AMCS Development, LLC; SCG Development Partners, LLC</t>
  </si>
  <si>
    <t>SUGG I Developer, LLC; HACB Development, LLC</t>
  </si>
  <si>
    <t>Douglas Gardens V Developer, LLC</t>
  </si>
  <si>
    <t>Lewis V. Swezy; RS Development Corp</t>
  </si>
  <si>
    <t>Southport Development, Inc. a Washington Corporation doing business in Florida as Southport Development Services, Inc.</t>
  </si>
  <si>
    <t>Grand Lake Developer, LLC</t>
  </si>
  <si>
    <t>Royal American Development, Inc.</t>
  </si>
  <si>
    <t>HTG Wellington II Developer, LLC</t>
  </si>
  <si>
    <t>Cacao Developer LLC</t>
  </si>
  <si>
    <t>HTG West Lake Developer, LLC; Polk County Housing Developers, Inc.</t>
  </si>
  <si>
    <t>NC</t>
  </si>
  <si>
    <t>A/R</t>
  </si>
  <si>
    <t>F</t>
  </si>
  <si>
    <t>E</t>
  </si>
  <si>
    <t>Libby</t>
  </si>
  <si>
    <t>Heather</t>
  </si>
  <si>
    <t>Kevin T</t>
  </si>
  <si>
    <t>Eva</t>
  </si>
  <si>
    <t>Liz</t>
  </si>
  <si>
    <t>Inspector General</t>
  </si>
  <si>
    <t>Y</t>
  </si>
  <si>
    <t>N</t>
  </si>
  <si>
    <t>2016-171BS*</t>
  </si>
  <si>
    <t>2016-172S*</t>
  </si>
  <si>
    <t>2016-175BS*</t>
  </si>
  <si>
    <t>2016-181BS*</t>
  </si>
  <si>
    <t>*SAIL Amount was reduced during scoring</t>
  </si>
  <si>
    <t>2016-165BS**</t>
  </si>
  <si>
    <t>**ELI Amount was reduced during scoring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</si>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</sst>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textRotation="90" readingOrder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textRotation="90" wrapText="1" readingOrder="1"/>
      <protection locked="0"/>
    </xf>
    <xf numFmtId="0" fontId="8" fillId="0" borderId="1" xfId="0" applyFont="1" applyFill="1" applyBorder="1" applyAlignment="1" applyProtection="1">
      <alignment horizontal="center" textRotation="90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8" fontId="7" fillId="0" borderId="1" xfId="0" applyNumberFormat="1" applyFont="1" applyFill="1" applyBorder="1" applyAlignment="1" applyProtection="1">
      <alignment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8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8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 readingOrder="1"/>
      <protection locked="0"/>
    </xf>
    <xf numFmtId="8" fontId="7" fillId="0" borderId="0" xfId="0" applyNumberFormat="1" applyFont="1" applyFill="1" applyBorder="1" applyAlignment="1" applyProtection="1">
      <alignment vertical="center" wrapText="1" readingOrder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8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8" fontId="7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 applyProtection="1">
      <alignment horizontal="left" wrapText="1" readingOrder="1"/>
      <protection locked="0"/>
    </xf>
    <xf numFmtId="0" fontId="8" fillId="0" borderId="4" xfId="0" applyFont="1" applyFill="1" applyBorder="1" applyAlignment="1" applyProtection="1">
      <alignment horizontal="left" wrapText="1" readingOrder="1"/>
      <protection locked="0"/>
    </xf>
    <xf numFmtId="0" fontId="8" fillId="0" borderId="3" xfId="0" applyFont="1" applyFill="1" applyBorder="1" applyAlignment="1" applyProtection="1">
      <alignment horizontal="left" wrapText="1" readingOrder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zoomScale="60" zoomScaleNormal="60" zoomScaleSheetLayoutView="70" workbookViewId="0">
      <pane xSplit="3" ySplit="2" topLeftCell="D51" activePane="bottomRight" state="frozen"/>
      <selection pane="topRight" activeCell="D1" sqref="D1"/>
      <selection pane="bottomLeft" activeCell="A3" sqref="A3"/>
      <selection pane="bottomRight" activeCell="Z60" sqref="D60:Z60"/>
    </sheetView>
  </sheetViews>
  <sheetFormatPr defaultColWidth="8.7265625" defaultRowHeight="13" x14ac:dyDescent="0.25"/>
  <cols>
    <col min="1" max="1" width="36.54296875" style="34" customWidth="1"/>
    <col min="2" max="2" width="19" style="16" customWidth="1"/>
    <col min="3" max="3" width="15.1796875" style="6" customWidth="1"/>
    <col min="4" max="26" width="14.1796875" style="6" customWidth="1"/>
    <col min="27" max="27" width="13.453125" style="6" customWidth="1"/>
    <col min="28" max="16384" width="8.7265625" style="6"/>
  </cols>
  <sheetData>
    <row r="1" spans="1:27" ht="24.65" customHeight="1" x14ac:dyDescent="0.25">
      <c r="A1" s="31" t="s">
        <v>25</v>
      </c>
      <c r="B1" s="46" t="s">
        <v>15</v>
      </c>
      <c r="C1" s="46" t="s">
        <v>20</v>
      </c>
      <c r="D1" s="38" t="s">
        <v>105</v>
      </c>
      <c r="E1" s="38" t="s">
        <v>108</v>
      </c>
      <c r="F1" s="38" t="s">
        <v>110</v>
      </c>
      <c r="G1" s="38" t="s">
        <v>113</v>
      </c>
      <c r="H1" s="38" t="s">
        <v>115</v>
      </c>
      <c r="I1" s="38" t="s">
        <v>117</v>
      </c>
      <c r="J1" s="38" t="s">
        <v>119</v>
      </c>
      <c r="K1" s="38" t="s">
        <v>121</v>
      </c>
      <c r="L1" s="38" t="s">
        <v>123</v>
      </c>
      <c r="M1" s="38" t="s">
        <v>126</v>
      </c>
      <c r="N1" s="38" t="s">
        <v>128</v>
      </c>
      <c r="O1" s="38" t="s">
        <v>130</v>
      </c>
      <c r="P1" s="38" t="s">
        <v>132</v>
      </c>
      <c r="Q1" s="38" t="s">
        <v>134</v>
      </c>
      <c r="R1" s="38" t="s">
        <v>136</v>
      </c>
      <c r="S1" s="38" t="s">
        <v>138</v>
      </c>
      <c r="T1" s="38" t="s">
        <v>140</v>
      </c>
      <c r="U1" s="38" t="s">
        <v>142</v>
      </c>
      <c r="V1" s="38" t="s">
        <v>144</v>
      </c>
      <c r="W1" s="38" t="s">
        <v>146</v>
      </c>
      <c r="X1" s="38" t="s">
        <v>148</v>
      </c>
      <c r="Y1" s="38" t="s">
        <v>150</v>
      </c>
      <c r="Z1" s="38" t="s">
        <v>152</v>
      </c>
      <c r="AA1" s="46" t="s">
        <v>23</v>
      </c>
    </row>
    <row r="2" spans="1:27" s="7" customFormat="1" ht="41.5" customHeight="1" x14ac:dyDescent="0.25">
      <c r="A2" s="32" t="s">
        <v>7</v>
      </c>
      <c r="B2" s="46"/>
      <c r="C2" s="46"/>
      <c r="D2" s="38" t="s">
        <v>106</v>
      </c>
      <c r="E2" s="38" t="s">
        <v>109</v>
      </c>
      <c r="F2" s="38" t="s">
        <v>111</v>
      </c>
      <c r="G2" s="38" t="s">
        <v>114</v>
      </c>
      <c r="H2" s="38" t="s">
        <v>116</v>
      </c>
      <c r="I2" s="38" t="s">
        <v>118</v>
      </c>
      <c r="J2" s="38" t="s">
        <v>120</v>
      </c>
      <c r="K2" s="38" t="s">
        <v>122</v>
      </c>
      <c r="L2" s="38" t="s">
        <v>124</v>
      </c>
      <c r="M2" s="38" t="s">
        <v>127</v>
      </c>
      <c r="N2" s="38" t="s">
        <v>129</v>
      </c>
      <c r="O2" s="38" t="s">
        <v>131</v>
      </c>
      <c r="P2" s="38" t="s">
        <v>133</v>
      </c>
      <c r="Q2" s="38" t="s">
        <v>135</v>
      </c>
      <c r="R2" s="38" t="s">
        <v>137</v>
      </c>
      <c r="S2" s="38" t="s">
        <v>139</v>
      </c>
      <c r="T2" s="38" t="s">
        <v>141</v>
      </c>
      <c r="U2" s="38" t="s">
        <v>143</v>
      </c>
      <c r="V2" s="38" t="s">
        <v>145</v>
      </c>
      <c r="W2" s="38" t="s">
        <v>147</v>
      </c>
      <c r="X2" s="38" t="s">
        <v>149</v>
      </c>
      <c r="Y2" s="38" t="s">
        <v>151</v>
      </c>
      <c r="Z2" s="38" t="s">
        <v>153</v>
      </c>
      <c r="AA2" s="46"/>
    </row>
    <row r="3" spans="1:27" s="8" customFormat="1" ht="25.5" customHeight="1" x14ac:dyDescent="0.25">
      <c r="A3" s="2" t="s">
        <v>47</v>
      </c>
      <c r="B3" s="23" t="s">
        <v>16</v>
      </c>
      <c r="C3" s="19" t="s">
        <v>189</v>
      </c>
      <c r="D3" s="20" t="s">
        <v>195</v>
      </c>
      <c r="E3" s="20" t="s">
        <v>195</v>
      </c>
      <c r="F3" s="20" t="s">
        <v>195</v>
      </c>
      <c r="G3" s="20" t="s">
        <v>195</v>
      </c>
      <c r="H3" s="20" t="s">
        <v>195</v>
      </c>
      <c r="I3" s="20" t="s">
        <v>195</v>
      </c>
      <c r="J3" s="20" t="s">
        <v>195</v>
      </c>
      <c r="K3" s="20" t="s">
        <v>195</v>
      </c>
      <c r="L3" s="20" t="s">
        <v>195</v>
      </c>
      <c r="M3" s="20" t="s">
        <v>195</v>
      </c>
      <c r="N3" s="20" t="s">
        <v>195</v>
      </c>
      <c r="O3" s="20" t="s">
        <v>195</v>
      </c>
      <c r="P3" s="20" t="s">
        <v>195</v>
      </c>
      <c r="Q3" s="20" t="s">
        <v>195</v>
      </c>
      <c r="R3" s="20" t="s">
        <v>195</v>
      </c>
      <c r="S3" s="20" t="s">
        <v>195</v>
      </c>
      <c r="T3" s="20" t="s">
        <v>195</v>
      </c>
      <c r="U3" s="20" t="s">
        <v>195</v>
      </c>
      <c r="V3" s="20" t="s">
        <v>195</v>
      </c>
      <c r="W3" s="20" t="s">
        <v>195</v>
      </c>
      <c r="X3" s="20" t="s">
        <v>195</v>
      </c>
      <c r="Y3" s="20" t="s">
        <v>195</v>
      </c>
      <c r="Z3" s="20" t="s">
        <v>195</v>
      </c>
      <c r="AA3" s="21">
        <f>COUNTIF(D3:Z3,"N")</f>
        <v>0</v>
      </c>
    </row>
    <row r="4" spans="1:27" s="26" customFormat="1" x14ac:dyDescent="0.25">
      <c r="A4" s="48" t="s">
        <v>53</v>
      </c>
      <c r="B4" s="49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1:27" s="8" customFormat="1" ht="26" x14ac:dyDescent="0.25">
      <c r="A5" s="2" t="s">
        <v>60</v>
      </c>
      <c r="B5" s="23" t="s">
        <v>17</v>
      </c>
      <c r="C5" s="1" t="s">
        <v>190</v>
      </c>
      <c r="D5" s="17">
        <v>18</v>
      </c>
      <c r="E5" s="17">
        <v>18</v>
      </c>
      <c r="F5" s="17">
        <v>18</v>
      </c>
      <c r="G5" s="17">
        <v>18</v>
      </c>
      <c r="H5" s="17">
        <v>18</v>
      </c>
      <c r="I5" s="17">
        <v>18</v>
      </c>
      <c r="J5" s="17">
        <v>18</v>
      </c>
      <c r="K5" s="17">
        <v>18</v>
      </c>
      <c r="L5" s="17">
        <v>18</v>
      </c>
      <c r="M5" s="17">
        <v>18</v>
      </c>
      <c r="N5" s="17">
        <v>18</v>
      </c>
      <c r="O5" s="17">
        <v>18</v>
      </c>
      <c r="P5" s="17">
        <v>18</v>
      </c>
      <c r="Q5" s="17">
        <v>11.5</v>
      </c>
      <c r="R5" s="17">
        <v>18</v>
      </c>
      <c r="S5" s="17">
        <v>18</v>
      </c>
      <c r="T5" s="17">
        <v>18</v>
      </c>
      <c r="U5" s="17">
        <v>18</v>
      </c>
      <c r="V5" s="17">
        <v>18</v>
      </c>
      <c r="W5" s="17">
        <v>18</v>
      </c>
      <c r="X5" s="17">
        <v>18</v>
      </c>
      <c r="Y5" s="17">
        <v>18</v>
      </c>
      <c r="Z5" s="17">
        <v>18</v>
      </c>
      <c r="AA5" s="18">
        <f>COUNTIF(D5:Z5,"&lt;18")</f>
        <v>1</v>
      </c>
    </row>
    <row r="6" spans="1:27" ht="26" x14ac:dyDescent="0.25">
      <c r="A6" s="2" t="s">
        <v>61</v>
      </c>
      <c r="B6" s="23" t="s">
        <v>17</v>
      </c>
      <c r="C6" s="1" t="s">
        <v>191</v>
      </c>
      <c r="D6" s="17">
        <v>5</v>
      </c>
      <c r="E6" s="17">
        <v>5</v>
      </c>
      <c r="F6" s="17">
        <v>5</v>
      </c>
      <c r="G6" s="17">
        <v>5</v>
      </c>
      <c r="H6" s="17">
        <v>5</v>
      </c>
      <c r="I6" s="17">
        <v>5</v>
      </c>
      <c r="J6" s="17">
        <v>5</v>
      </c>
      <c r="K6" s="17">
        <v>5</v>
      </c>
      <c r="L6" s="17">
        <v>5</v>
      </c>
      <c r="M6" s="17">
        <v>5</v>
      </c>
      <c r="N6" s="17">
        <v>5</v>
      </c>
      <c r="O6" s="17">
        <v>5</v>
      </c>
      <c r="P6" s="17">
        <v>5</v>
      </c>
      <c r="Q6" s="17">
        <v>5</v>
      </c>
      <c r="R6" s="17">
        <v>5</v>
      </c>
      <c r="S6" s="17">
        <v>5</v>
      </c>
      <c r="T6" s="17">
        <v>5</v>
      </c>
      <c r="U6" s="17">
        <v>5</v>
      </c>
      <c r="V6" s="17">
        <v>5</v>
      </c>
      <c r="W6" s="17">
        <v>5</v>
      </c>
      <c r="X6" s="17">
        <v>5</v>
      </c>
      <c r="Y6" s="17">
        <v>5</v>
      </c>
      <c r="Z6" s="17">
        <v>5</v>
      </c>
      <c r="AA6" s="18">
        <f>COUNTIF(D6:Z6,"&lt;5")</f>
        <v>0</v>
      </c>
    </row>
    <row r="7" spans="1:27" s="10" customFormat="1" x14ac:dyDescent="0.25">
      <c r="A7" s="33" t="s">
        <v>9</v>
      </c>
      <c r="B7" s="50">
        <v>23</v>
      </c>
      <c r="C7" s="51"/>
      <c r="D7" s="9">
        <f>IF(D3="N",0,IF(D6="","",D5+D6))</f>
        <v>23</v>
      </c>
      <c r="E7" s="9">
        <f t="shared" ref="E7:Z7" si="0">IF(E3="N",0,IF(E6="","",E5+E6))</f>
        <v>23</v>
      </c>
      <c r="F7" s="9">
        <f t="shared" si="0"/>
        <v>23</v>
      </c>
      <c r="G7" s="9">
        <f t="shared" si="0"/>
        <v>23</v>
      </c>
      <c r="H7" s="9">
        <f t="shared" si="0"/>
        <v>23</v>
      </c>
      <c r="I7" s="9">
        <f t="shared" si="0"/>
        <v>23</v>
      </c>
      <c r="J7" s="9">
        <f t="shared" si="0"/>
        <v>23</v>
      </c>
      <c r="K7" s="9">
        <f t="shared" si="0"/>
        <v>23</v>
      </c>
      <c r="L7" s="9">
        <f t="shared" si="0"/>
        <v>23</v>
      </c>
      <c r="M7" s="9">
        <f t="shared" si="0"/>
        <v>23</v>
      </c>
      <c r="N7" s="9">
        <f t="shared" si="0"/>
        <v>23</v>
      </c>
      <c r="O7" s="9">
        <f t="shared" si="0"/>
        <v>23</v>
      </c>
      <c r="P7" s="9">
        <f t="shared" si="0"/>
        <v>23</v>
      </c>
      <c r="Q7" s="9">
        <f t="shared" si="0"/>
        <v>16.5</v>
      </c>
      <c r="R7" s="9">
        <f t="shared" si="0"/>
        <v>23</v>
      </c>
      <c r="S7" s="9">
        <f t="shared" si="0"/>
        <v>23</v>
      </c>
      <c r="T7" s="9">
        <f t="shared" si="0"/>
        <v>23</v>
      </c>
      <c r="U7" s="9">
        <f t="shared" si="0"/>
        <v>23</v>
      </c>
      <c r="V7" s="9">
        <f t="shared" si="0"/>
        <v>23</v>
      </c>
      <c r="W7" s="9">
        <f t="shared" si="0"/>
        <v>23</v>
      </c>
      <c r="X7" s="9">
        <f t="shared" si="0"/>
        <v>23</v>
      </c>
      <c r="Y7" s="9">
        <f t="shared" si="0"/>
        <v>23</v>
      </c>
      <c r="Z7" s="9">
        <f t="shared" si="0"/>
        <v>23</v>
      </c>
      <c r="AA7" s="18">
        <f>COUNTIF(D7:Z7,"&lt;23")</f>
        <v>1</v>
      </c>
    </row>
    <row r="8" spans="1:27" x14ac:dyDescent="0.25">
      <c r="A8" s="48" t="s">
        <v>50</v>
      </c>
      <c r="B8" s="4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</row>
    <row r="9" spans="1:27" s="8" customFormat="1" ht="12.65" customHeight="1" x14ac:dyDescent="0.25">
      <c r="A9" s="2" t="s">
        <v>62</v>
      </c>
      <c r="B9" s="23" t="s">
        <v>18</v>
      </c>
      <c r="C9" s="22" t="s">
        <v>192</v>
      </c>
      <c r="D9" s="17" t="s">
        <v>195</v>
      </c>
      <c r="E9" s="17" t="s">
        <v>195</v>
      </c>
      <c r="F9" s="17" t="s">
        <v>195</v>
      </c>
      <c r="G9" s="17" t="s">
        <v>195</v>
      </c>
      <c r="H9" s="17" t="s">
        <v>195</v>
      </c>
      <c r="I9" s="17" t="s">
        <v>195</v>
      </c>
      <c r="J9" s="17" t="s">
        <v>195</v>
      </c>
      <c r="K9" s="17" t="s">
        <v>195</v>
      </c>
      <c r="L9" s="17" t="s">
        <v>195</v>
      </c>
      <c r="M9" s="17" t="s">
        <v>195</v>
      </c>
      <c r="N9" s="17" t="s">
        <v>195</v>
      </c>
      <c r="O9" s="17" t="s">
        <v>195</v>
      </c>
      <c r="P9" s="17" t="s">
        <v>195</v>
      </c>
      <c r="Q9" s="17" t="s">
        <v>195</v>
      </c>
      <c r="R9" s="17" t="s">
        <v>195</v>
      </c>
      <c r="S9" s="17" t="s">
        <v>195</v>
      </c>
      <c r="T9" s="17" t="s">
        <v>195</v>
      </c>
      <c r="U9" s="17" t="s">
        <v>195</v>
      </c>
      <c r="V9" s="17" t="s">
        <v>195</v>
      </c>
      <c r="W9" s="17" t="s">
        <v>195</v>
      </c>
      <c r="X9" s="17" t="s">
        <v>195</v>
      </c>
      <c r="Y9" s="17" t="s">
        <v>195</v>
      </c>
      <c r="Z9" s="17" t="s">
        <v>195</v>
      </c>
      <c r="AA9" s="4">
        <f>COUNTIF(D9:Z9,"N")</f>
        <v>0</v>
      </c>
    </row>
    <row r="10" spans="1:27" x14ac:dyDescent="0.25">
      <c r="A10" s="2" t="s">
        <v>63</v>
      </c>
      <c r="B10" s="23" t="s">
        <v>18</v>
      </c>
      <c r="C10" s="52" t="s">
        <v>189</v>
      </c>
      <c r="D10" s="17" t="s">
        <v>195</v>
      </c>
      <c r="E10" s="17" t="s">
        <v>195</v>
      </c>
      <c r="F10" s="17" t="s">
        <v>195</v>
      </c>
      <c r="G10" s="17" t="s">
        <v>195</v>
      </c>
      <c r="H10" s="17" t="s">
        <v>195</v>
      </c>
      <c r="I10" s="17" t="s">
        <v>195</v>
      </c>
      <c r="J10" s="17" t="s">
        <v>195</v>
      </c>
      <c r="K10" s="17" t="s">
        <v>195</v>
      </c>
      <c r="L10" s="17" t="s">
        <v>195</v>
      </c>
      <c r="M10" s="17" t="s">
        <v>195</v>
      </c>
      <c r="N10" s="17" t="s">
        <v>195</v>
      </c>
      <c r="O10" s="17" t="s">
        <v>195</v>
      </c>
      <c r="P10" s="17" t="s">
        <v>195</v>
      </c>
      <c r="Q10" s="17" t="s">
        <v>195</v>
      </c>
      <c r="R10" s="17" t="s">
        <v>195</v>
      </c>
      <c r="S10" s="17" t="s">
        <v>195</v>
      </c>
      <c r="T10" s="17" t="s">
        <v>195</v>
      </c>
      <c r="U10" s="17" t="s">
        <v>195</v>
      </c>
      <c r="V10" s="17" t="s">
        <v>195</v>
      </c>
      <c r="W10" s="17" t="s">
        <v>195</v>
      </c>
      <c r="X10" s="17" t="s">
        <v>195</v>
      </c>
      <c r="Y10" s="17" t="s">
        <v>195</v>
      </c>
      <c r="Z10" s="17" t="s">
        <v>195</v>
      </c>
      <c r="AA10" s="22">
        <f t="shared" ref="AA10:AA56" si="1">COUNTIF(D10:Z10,"N")</f>
        <v>0</v>
      </c>
    </row>
    <row r="11" spans="1:27" ht="26" x14ac:dyDescent="0.25">
      <c r="A11" s="2" t="s">
        <v>64</v>
      </c>
      <c r="B11" s="23" t="s">
        <v>18</v>
      </c>
      <c r="C11" s="53"/>
      <c r="D11" s="17" t="s">
        <v>195</v>
      </c>
      <c r="E11" s="17" t="s">
        <v>195</v>
      </c>
      <c r="F11" s="17" t="s">
        <v>195</v>
      </c>
      <c r="G11" s="17" t="s">
        <v>195</v>
      </c>
      <c r="H11" s="17" t="s">
        <v>195</v>
      </c>
      <c r="I11" s="17" t="s">
        <v>195</v>
      </c>
      <c r="J11" s="17" t="s">
        <v>195</v>
      </c>
      <c r="K11" s="17" t="s">
        <v>195</v>
      </c>
      <c r="L11" s="17" t="s">
        <v>195</v>
      </c>
      <c r="M11" s="17" t="s">
        <v>195</v>
      </c>
      <c r="N11" s="17" t="s">
        <v>195</v>
      </c>
      <c r="O11" s="17" t="s">
        <v>195</v>
      </c>
      <c r="P11" s="17" t="s">
        <v>195</v>
      </c>
      <c r="Q11" s="17" t="s">
        <v>195</v>
      </c>
      <c r="R11" s="17" t="s">
        <v>195</v>
      </c>
      <c r="S11" s="17" t="s">
        <v>195</v>
      </c>
      <c r="T11" s="17" t="s">
        <v>195</v>
      </c>
      <c r="U11" s="17" t="s">
        <v>195</v>
      </c>
      <c r="V11" s="17" t="s">
        <v>195</v>
      </c>
      <c r="W11" s="17" t="s">
        <v>195</v>
      </c>
      <c r="X11" s="17" t="s">
        <v>195</v>
      </c>
      <c r="Y11" s="17" t="s">
        <v>195</v>
      </c>
      <c r="Z11" s="17" t="s">
        <v>195</v>
      </c>
      <c r="AA11" s="22">
        <f t="shared" si="1"/>
        <v>0</v>
      </c>
    </row>
    <row r="12" spans="1:27" ht="26" x14ac:dyDescent="0.25">
      <c r="A12" s="2" t="s">
        <v>97</v>
      </c>
      <c r="B12" s="23" t="s">
        <v>18</v>
      </c>
      <c r="C12" s="53"/>
      <c r="D12" s="17" t="s">
        <v>195</v>
      </c>
      <c r="E12" s="17" t="s">
        <v>195</v>
      </c>
      <c r="F12" s="17" t="s">
        <v>195</v>
      </c>
      <c r="G12" s="17" t="s">
        <v>195</v>
      </c>
      <c r="H12" s="17" t="s">
        <v>195</v>
      </c>
      <c r="I12" s="17" t="s">
        <v>195</v>
      </c>
      <c r="J12" s="17" t="s">
        <v>195</v>
      </c>
      <c r="K12" s="17" t="s">
        <v>195</v>
      </c>
      <c r="L12" s="17" t="s">
        <v>195</v>
      </c>
      <c r="M12" s="17" t="s">
        <v>195</v>
      </c>
      <c r="N12" s="17" t="s">
        <v>195</v>
      </c>
      <c r="O12" s="17" t="s">
        <v>195</v>
      </c>
      <c r="P12" s="17" t="s">
        <v>195</v>
      </c>
      <c r="Q12" s="17" t="s">
        <v>195</v>
      </c>
      <c r="R12" s="17" t="s">
        <v>195</v>
      </c>
      <c r="S12" s="17" t="s">
        <v>195</v>
      </c>
      <c r="T12" s="17" t="s">
        <v>195</v>
      </c>
      <c r="U12" s="17" t="s">
        <v>195</v>
      </c>
      <c r="V12" s="17" t="s">
        <v>195</v>
      </c>
      <c r="W12" s="17" t="s">
        <v>195</v>
      </c>
      <c r="X12" s="17" t="s">
        <v>195</v>
      </c>
      <c r="Y12" s="17" t="s">
        <v>195</v>
      </c>
      <c r="Z12" s="17" t="s">
        <v>195</v>
      </c>
      <c r="AA12" s="22">
        <f t="shared" si="1"/>
        <v>0</v>
      </c>
    </row>
    <row r="13" spans="1:27" x14ac:dyDescent="0.25">
      <c r="A13" s="2" t="s">
        <v>98</v>
      </c>
      <c r="B13" s="23" t="s">
        <v>18</v>
      </c>
      <c r="C13" s="53"/>
      <c r="D13" s="17" t="s">
        <v>195</v>
      </c>
      <c r="E13" s="17" t="s">
        <v>195</v>
      </c>
      <c r="F13" s="17" t="s">
        <v>195</v>
      </c>
      <c r="G13" s="17" t="s">
        <v>195</v>
      </c>
      <c r="H13" s="17" t="s">
        <v>195</v>
      </c>
      <c r="I13" s="17" t="s">
        <v>195</v>
      </c>
      <c r="J13" s="17" t="s">
        <v>195</v>
      </c>
      <c r="K13" s="17" t="s">
        <v>195</v>
      </c>
      <c r="L13" s="17" t="s">
        <v>195</v>
      </c>
      <c r="M13" s="17" t="s">
        <v>195</v>
      </c>
      <c r="N13" s="17" t="s">
        <v>195</v>
      </c>
      <c r="O13" s="17" t="s">
        <v>195</v>
      </c>
      <c r="P13" s="17" t="s">
        <v>195</v>
      </c>
      <c r="Q13" s="17" t="s">
        <v>195</v>
      </c>
      <c r="R13" s="17" t="s">
        <v>195</v>
      </c>
      <c r="S13" s="17" t="s">
        <v>195</v>
      </c>
      <c r="T13" s="17" t="s">
        <v>195</v>
      </c>
      <c r="U13" s="17" t="s">
        <v>195</v>
      </c>
      <c r="V13" s="17" t="s">
        <v>195</v>
      </c>
      <c r="W13" s="17" t="s">
        <v>195</v>
      </c>
      <c r="X13" s="17" t="s">
        <v>195</v>
      </c>
      <c r="Y13" s="17" t="s">
        <v>195</v>
      </c>
      <c r="Z13" s="17" t="s">
        <v>195</v>
      </c>
      <c r="AA13" s="22">
        <f t="shared" si="1"/>
        <v>0</v>
      </c>
    </row>
    <row r="14" spans="1:27" x14ac:dyDescent="0.25">
      <c r="A14" s="2" t="s">
        <v>65</v>
      </c>
      <c r="B14" s="23" t="s">
        <v>18</v>
      </c>
      <c r="C14" s="53"/>
      <c r="D14" s="17" t="s">
        <v>195</v>
      </c>
      <c r="E14" s="17" t="s">
        <v>195</v>
      </c>
      <c r="F14" s="17" t="s">
        <v>195</v>
      </c>
      <c r="G14" s="17" t="s">
        <v>195</v>
      </c>
      <c r="H14" s="17" t="s">
        <v>195</v>
      </c>
      <c r="I14" s="17" t="s">
        <v>195</v>
      </c>
      <c r="J14" s="17" t="s">
        <v>195</v>
      </c>
      <c r="K14" s="17" t="s">
        <v>195</v>
      </c>
      <c r="L14" s="17" t="s">
        <v>195</v>
      </c>
      <c r="M14" s="17" t="s">
        <v>195</v>
      </c>
      <c r="N14" s="17" t="s">
        <v>195</v>
      </c>
      <c r="O14" s="17" t="s">
        <v>195</v>
      </c>
      <c r="P14" s="17" t="s">
        <v>195</v>
      </c>
      <c r="Q14" s="17" t="s">
        <v>195</v>
      </c>
      <c r="R14" s="17" t="s">
        <v>195</v>
      </c>
      <c r="S14" s="17" t="s">
        <v>195</v>
      </c>
      <c r="T14" s="17" t="s">
        <v>195</v>
      </c>
      <c r="U14" s="17" t="s">
        <v>195</v>
      </c>
      <c r="V14" s="17" t="s">
        <v>195</v>
      </c>
      <c r="W14" s="17" t="s">
        <v>195</v>
      </c>
      <c r="X14" s="17" t="s">
        <v>195</v>
      </c>
      <c r="Y14" s="17" t="s">
        <v>195</v>
      </c>
      <c r="Z14" s="17" t="s">
        <v>195</v>
      </c>
      <c r="AA14" s="22">
        <f t="shared" si="1"/>
        <v>0</v>
      </c>
    </row>
    <row r="15" spans="1:27" ht="26" x14ac:dyDescent="0.25">
      <c r="A15" s="2" t="s">
        <v>66</v>
      </c>
      <c r="B15" s="23" t="s">
        <v>18</v>
      </c>
      <c r="C15" s="53"/>
      <c r="D15" s="17" t="s">
        <v>195</v>
      </c>
      <c r="E15" s="17" t="s">
        <v>195</v>
      </c>
      <c r="F15" s="17" t="s">
        <v>195</v>
      </c>
      <c r="G15" s="17" t="s">
        <v>195</v>
      </c>
      <c r="H15" s="17" t="s">
        <v>195</v>
      </c>
      <c r="I15" s="17" t="s">
        <v>195</v>
      </c>
      <c r="J15" s="17" t="s">
        <v>195</v>
      </c>
      <c r="K15" s="17" t="s">
        <v>195</v>
      </c>
      <c r="L15" s="17" t="s">
        <v>195</v>
      </c>
      <c r="M15" s="17" t="s">
        <v>195</v>
      </c>
      <c r="N15" s="17" t="s">
        <v>195</v>
      </c>
      <c r="O15" s="17" t="s">
        <v>195</v>
      </c>
      <c r="P15" s="17" t="s">
        <v>195</v>
      </c>
      <c r="Q15" s="17" t="s">
        <v>195</v>
      </c>
      <c r="R15" s="17" t="s">
        <v>195</v>
      </c>
      <c r="S15" s="17" t="s">
        <v>195</v>
      </c>
      <c r="T15" s="17" t="s">
        <v>195</v>
      </c>
      <c r="U15" s="17" t="s">
        <v>195</v>
      </c>
      <c r="V15" s="17" t="s">
        <v>195</v>
      </c>
      <c r="W15" s="17" t="s">
        <v>195</v>
      </c>
      <c r="X15" s="17" t="s">
        <v>195</v>
      </c>
      <c r="Y15" s="17" t="s">
        <v>195</v>
      </c>
      <c r="Z15" s="17" t="s">
        <v>195</v>
      </c>
      <c r="AA15" s="22">
        <f t="shared" si="1"/>
        <v>0</v>
      </c>
    </row>
    <row r="16" spans="1:27" ht="26" x14ac:dyDescent="0.25">
      <c r="A16" s="2" t="s">
        <v>67</v>
      </c>
      <c r="B16" s="23" t="s">
        <v>18</v>
      </c>
      <c r="C16" s="53"/>
      <c r="D16" s="17" t="s">
        <v>195</v>
      </c>
      <c r="E16" s="17" t="s">
        <v>195</v>
      </c>
      <c r="F16" s="17" t="s">
        <v>195</v>
      </c>
      <c r="G16" s="17" t="s">
        <v>195</v>
      </c>
      <c r="H16" s="17" t="s">
        <v>195</v>
      </c>
      <c r="I16" s="17" t="s">
        <v>195</v>
      </c>
      <c r="J16" s="17" t="s">
        <v>195</v>
      </c>
      <c r="K16" s="17" t="s">
        <v>195</v>
      </c>
      <c r="L16" s="17" t="s">
        <v>195</v>
      </c>
      <c r="M16" s="17" t="s">
        <v>195</v>
      </c>
      <c r="N16" s="17" t="s">
        <v>195</v>
      </c>
      <c r="O16" s="17" t="s">
        <v>195</v>
      </c>
      <c r="P16" s="17" t="s">
        <v>195</v>
      </c>
      <c r="Q16" s="17" t="s">
        <v>195</v>
      </c>
      <c r="R16" s="17" t="s">
        <v>195</v>
      </c>
      <c r="S16" s="17" t="s">
        <v>195</v>
      </c>
      <c r="T16" s="17" t="s">
        <v>195</v>
      </c>
      <c r="U16" s="17" t="s">
        <v>195</v>
      </c>
      <c r="V16" s="17" t="s">
        <v>195</v>
      </c>
      <c r="W16" s="17" t="s">
        <v>195</v>
      </c>
      <c r="X16" s="17" t="s">
        <v>195</v>
      </c>
      <c r="Y16" s="17" t="s">
        <v>195</v>
      </c>
      <c r="Z16" s="17" t="s">
        <v>195</v>
      </c>
      <c r="AA16" s="22">
        <f t="shared" si="1"/>
        <v>0</v>
      </c>
    </row>
    <row r="17" spans="1:27" ht="26" x14ac:dyDescent="0.25">
      <c r="A17" s="2" t="s">
        <v>68</v>
      </c>
      <c r="B17" s="23" t="s">
        <v>18</v>
      </c>
      <c r="C17" s="53"/>
      <c r="D17" s="17" t="s">
        <v>195</v>
      </c>
      <c r="E17" s="17" t="s">
        <v>195</v>
      </c>
      <c r="F17" s="17" t="s">
        <v>195</v>
      </c>
      <c r="G17" s="17" t="s">
        <v>195</v>
      </c>
      <c r="H17" s="17" t="s">
        <v>195</v>
      </c>
      <c r="I17" s="17" t="s">
        <v>195</v>
      </c>
      <c r="J17" s="17" t="s">
        <v>195</v>
      </c>
      <c r="K17" s="17" t="s">
        <v>195</v>
      </c>
      <c r="L17" s="17" t="s">
        <v>195</v>
      </c>
      <c r="M17" s="17" t="s">
        <v>195</v>
      </c>
      <c r="N17" s="17" t="s">
        <v>195</v>
      </c>
      <c r="O17" s="17" t="s">
        <v>195</v>
      </c>
      <c r="P17" s="17" t="s">
        <v>195</v>
      </c>
      <c r="Q17" s="17" t="s">
        <v>195</v>
      </c>
      <c r="R17" s="17" t="s">
        <v>195</v>
      </c>
      <c r="S17" s="17" t="s">
        <v>195</v>
      </c>
      <c r="T17" s="17" t="s">
        <v>195</v>
      </c>
      <c r="U17" s="17" t="s">
        <v>195</v>
      </c>
      <c r="V17" s="17" t="s">
        <v>195</v>
      </c>
      <c r="W17" s="17" t="s">
        <v>195</v>
      </c>
      <c r="X17" s="17" t="s">
        <v>195</v>
      </c>
      <c r="Y17" s="17" t="s">
        <v>195</v>
      </c>
      <c r="Z17" s="17" t="s">
        <v>195</v>
      </c>
      <c r="AA17" s="22">
        <f t="shared" si="1"/>
        <v>0</v>
      </c>
    </row>
    <row r="18" spans="1:27" ht="26" x14ac:dyDescent="0.25">
      <c r="A18" s="2" t="s">
        <v>69</v>
      </c>
      <c r="B18" s="23" t="s">
        <v>18</v>
      </c>
      <c r="C18" s="54"/>
      <c r="D18" s="17" t="s">
        <v>195</v>
      </c>
      <c r="E18" s="17" t="s">
        <v>195</v>
      </c>
      <c r="F18" s="17" t="s">
        <v>195</v>
      </c>
      <c r="G18" s="17" t="s">
        <v>195</v>
      </c>
      <c r="H18" s="17" t="s">
        <v>195</v>
      </c>
      <c r="I18" s="17" t="s">
        <v>195</v>
      </c>
      <c r="J18" s="17" t="s">
        <v>195</v>
      </c>
      <c r="K18" s="17" t="s">
        <v>195</v>
      </c>
      <c r="L18" s="17" t="s">
        <v>195</v>
      </c>
      <c r="M18" s="17" t="s">
        <v>195</v>
      </c>
      <c r="N18" s="17" t="s">
        <v>195</v>
      </c>
      <c r="O18" s="17" t="s">
        <v>195</v>
      </c>
      <c r="P18" s="17" t="s">
        <v>195</v>
      </c>
      <c r="Q18" s="17" t="s">
        <v>195</v>
      </c>
      <c r="R18" s="17" t="s">
        <v>195</v>
      </c>
      <c r="S18" s="17" t="s">
        <v>195</v>
      </c>
      <c r="T18" s="17" t="s">
        <v>195</v>
      </c>
      <c r="U18" s="17" t="s">
        <v>195</v>
      </c>
      <c r="V18" s="17" t="s">
        <v>195</v>
      </c>
      <c r="W18" s="17" t="s">
        <v>195</v>
      </c>
      <c r="X18" s="17" t="s">
        <v>195</v>
      </c>
      <c r="Y18" s="17" t="s">
        <v>195</v>
      </c>
      <c r="Z18" s="17" t="s">
        <v>195</v>
      </c>
      <c r="AA18" s="22">
        <f t="shared" si="1"/>
        <v>0</v>
      </c>
    </row>
    <row r="19" spans="1:27" x14ac:dyDescent="0.25">
      <c r="A19" s="2" t="s">
        <v>70</v>
      </c>
      <c r="B19" s="23" t="s">
        <v>18</v>
      </c>
      <c r="C19" s="52" t="s">
        <v>192</v>
      </c>
      <c r="D19" s="17" t="s">
        <v>195</v>
      </c>
      <c r="E19" s="17" t="s">
        <v>195</v>
      </c>
      <c r="F19" s="17" t="s">
        <v>195</v>
      </c>
      <c r="G19" s="17" t="s">
        <v>195</v>
      </c>
      <c r="H19" s="17" t="s">
        <v>195</v>
      </c>
      <c r="I19" s="17" t="s">
        <v>195</v>
      </c>
      <c r="J19" s="17" t="s">
        <v>195</v>
      </c>
      <c r="K19" s="17" t="s">
        <v>195</v>
      </c>
      <c r="L19" s="17" t="s">
        <v>195</v>
      </c>
      <c r="M19" s="17" t="s">
        <v>195</v>
      </c>
      <c r="N19" s="17" t="s">
        <v>195</v>
      </c>
      <c r="O19" s="17" t="s">
        <v>195</v>
      </c>
      <c r="P19" s="17" t="s">
        <v>195</v>
      </c>
      <c r="Q19" s="17" t="s">
        <v>195</v>
      </c>
      <c r="R19" s="17" t="s">
        <v>195</v>
      </c>
      <c r="S19" s="17" t="s">
        <v>195</v>
      </c>
      <c r="T19" s="17" t="s">
        <v>195</v>
      </c>
      <c r="U19" s="17" t="s">
        <v>195</v>
      </c>
      <c r="V19" s="17" t="s">
        <v>195</v>
      </c>
      <c r="W19" s="17" t="s">
        <v>195</v>
      </c>
      <c r="X19" s="17" t="s">
        <v>195</v>
      </c>
      <c r="Y19" s="17" t="s">
        <v>195</v>
      </c>
      <c r="Z19" s="17" t="s">
        <v>195</v>
      </c>
      <c r="AA19" s="22">
        <f t="shared" si="1"/>
        <v>0</v>
      </c>
    </row>
    <row r="20" spans="1:27" x14ac:dyDescent="0.25">
      <c r="A20" s="2" t="s">
        <v>71</v>
      </c>
      <c r="B20" s="23" t="s">
        <v>18</v>
      </c>
      <c r="C20" s="53"/>
      <c r="D20" s="17" t="s">
        <v>195</v>
      </c>
      <c r="E20" s="17" t="s">
        <v>195</v>
      </c>
      <c r="F20" s="17" t="s">
        <v>195</v>
      </c>
      <c r="G20" s="17" t="s">
        <v>195</v>
      </c>
      <c r="H20" s="17" t="s">
        <v>195</v>
      </c>
      <c r="I20" s="17" t="s">
        <v>195</v>
      </c>
      <c r="J20" s="17" t="s">
        <v>195</v>
      </c>
      <c r="K20" s="17" t="s">
        <v>195</v>
      </c>
      <c r="L20" s="17" t="s">
        <v>195</v>
      </c>
      <c r="M20" s="17" t="s">
        <v>195</v>
      </c>
      <c r="N20" s="17" t="s">
        <v>195</v>
      </c>
      <c r="O20" s="17" t="s">
        <v>195</v>
      </c>
      <c r="P20" s="17" t="s">
        <v>195</v>
      </c>
      <c r="Q20" s="17" t="s">
        <v>195</v>
      </c>
      <c r="R20" s="17" t="s">
        <v>195</v>
      </c>
      <c r="S20" s="17" t="s">
        <v>195</v>
      </c>
      <c r="T20" s="17" t="s">
        <v>195</v>
      </c>
      <c r="U20" s="17" t="s">
        <v>195</v>
      </c>
      <c r="V20" s="17" t="s">
        <v>195</v>
      </c>
      <c r="W20" s="17" t="s">
        <v>195</v>
      </c>
      <c r="X20" s="17" t="s">
        <v>195</v>
      </c>
      <c r="Y20" s="17" t="s">
        <v>195</v>
      </c>
      <c r="Z20" s="17" t="s">
        <v>195</v>
      </c>
      <c r="AA20" s="22">
        <f t="shared" si="1"/>
        <v>0</v>
      </c>
    </row>
    <row r="21" spans="1:27" x14ac:dyDescent="0.25">
      <c r="A21" s="2" t="s">
        <v>72</v>
      </c>
      <c r="B21" s="23" t="s">
        <v>18</v>
      </c>
      <c r="C21" s="53"/>
      <c r="D21" s="17" t="s">
        <v>195</v>
      </c>
      <c r="E21" s="17" t="s">
        <v>195</v>
      </c>
      <c r="F21" s="17" t="s">
        <v>195</v>
      </c>
      <c r="G21" s="17" t="s">
        <v>195</v>
      </c>
      <c r="H21" s="17" t="s">
        <v>195</v>
      </c>
      <c r="I21" s="17" t="s">
        <v>195</v>
      </c>
      <c r="J21" s="17" t="s">
        <v>195</v>
      </c>
      <c r="K21" s="17" t="s">
        <v>195</v>
      </c>
      <c r="L21" s="17" t="s">
        <v>195</v>
      </c>
      <c r="M21" s="17" t="s">
        <v>195</v>
      </c>
      <c r="N21" s="17" t="s">
        <v>195</v>
      </c>
      <c r="O21" s="17" t="s">
        <v>195</v>
      </c>
      <c r="P21" s="17" t="s">
        <v>195</v>
      </c>
      <c r="Q21" s="17" t="s">
        <v>195</v>
      </c>
      <c r="R21" s="17" t="s">
        <v>195</v>
      </c>
      <c r="S21" s="17" t="s">
        <v>195</v>
      </c>
      <c r="T21" s="17" t="s">
        <v>195</v>
      </c>
      <c r="U21" s="17" t="s">
        <v>195</v>
      </c>
      <c r="V21" s="17" t="s">
        <v>195</v>
      </c>
      <c r="W21" s="17" t="s">
        <v>195</v>
      </c>
      <c r="X21" s="17" t="s">
        <v>195</v>
      </c>
      <c r="Y21" s="17" t="s">
        <v>195</v>
      </c>
      <c r="Z21" s="17" t="s">
        <v>195</v>
      </c>
      <c r="AA21" s="22">
        <f t="shared" si="1"/>
        <v>0</v>
      </c>
    </row>
    <row r="22" spans="1:27" ht="52" x14ac:dyDescent="0.25">
      <c r="A22" s="2" t="s">
        <v>54</v>
      </c>
      <c r="B22" s="23" t="s">
        <v>16</v>
      </c>
      <c r="C22" s="54"/>
      <c r="D22" s="17" t="s">
        <v>195</v>
      </c>
      <c r="E22" s="17" t="s">
        <v>195</v>
      </c>
      <c r="F22" s="17" t="s">
        <v>195</v>
      </c>
      <c r="G22" s="17" t="s">
        <v>195</v>
      </c>
      <c r="H22" s="17" t="s">
        <v>195</v>
      </c>
      <c r="I22" s="17" t="s">
        <v>195</v>
      </c>
      <c r="J22" s="17" t="s">
        <v>195</v>
      </c>
      <c r="K22" s="17" t="s">
        <v>195</v>
      </c>
      <c r="L22" s="17" t="s">
        <v>195</v>
      </c>
      <c r="M22" s="17" t="s">
        <v>195</v>
      </c>
      <c r="N22" s="17" t="s">
        <v>195</v>
      </c>
      <c r="O22" s="17" t="s">
        <v>195</v>
      </c>
      <c r="P22" s="17" t="s">
        <v>195</v>
      </c>
      <c r="Q22" s="17" t="s">
        <v>195</v>
      </c>
      <c r="R22" s="17" t="s">
        <v>195</v>
      </c>
      <c r="S22" s="17" t="s">
        <v>195</v>
      </c>
      <c r="T22" s="17" t="s">
        <v>195</v>
      </c>
      <c r="U22" s="17" t="s">
        <v>195</v>
      </c>
      <c r="V22" s="17" t="s">
        <v>195</v>
      </c>
      <c r="W22" s="17" t="s">
        <v>195</v>
      </c>
      <c r="X22" s="17" t="s">
        <v>195</v>
      </c>
      <c r="Y22" s="17" t="s">
        <v>195</v>
      </c>
      <c r="Z22" s="17" t="s">
        <v>195</v>
      </c>
      <c r="AA22" s="22">
        <f t="shared" si="1"/>
        <v>0</v>
      </c>
    </row>
    <row r="23" spans="1:27" ht="26" x14ac:dyDescent="0.25">
      <c r="A23" s="2" t="s">
        <v>100</v>
      </c>
      <c r="B23" s="23" t="s">
        <v>18</v>
      </c>
      <c r="C23" s="52" t="s">
        <v>190</v>
      </c>
      <c r="D23" s="17" t="s">
        <v>195</v>
      </c>
      <c r="E23" s="17" t="s">
        <v>195</v>
      </c>
      <c r="F23" s="17" t="s">
        <v>195</v>
      </c>
      <c r="G23" s="17" t="s">
        <v>195</v>
      </c>
      <c r="H23" s="17" t="s">
        <v>195</v>
      </c>
      <c r="I23" s="17" t="s">
        <v>195</v>
      </c>
      <c r="J23" s="17" t="s">
        <v>195</v>
      </c>
      <c r="K23" s="17" t="s">
        <v>195</v>
      </c>
      <c r="L23" s="17" t="s">
        <v>195</v>
      </c>
      <c r="M23" s="17" t="s">
        <v>195</v>
      </c>
      <c r="N23" s="17" t="s">
        <v>195</v>
      </c>
      <c r="O23" s="17" t="s">
        <v>195</v>
      </c>
      <c r="P23" s="17" t="s">
        <v>195</v>
      </c>
      <c r="Q23" s="17" t="s">
        <v>195</v>
      </c>
      <c r="R23" s="17" t="s">
        <v>195</v>
      </c>
      <c r="S23" s="17" t="s">
        <v>195</v>
      </c>
      <c r="T23" s="17" t="s">
        <v>195</v>
      </c>
      <c r="U23" s="17" t="s">
        <v>195</v>
      </c>
      <c r="V23" s="17" t="s">
        <v>195</v>
      </c>
      <c r="W23" s="17" t="s">
        <v>195</v>
      </c>
      <c r="X23" s="17" t="s">
        <v>195</v>
      </c>
      <c r="Y23" s="17" t="s">
        <v>195</v>
      </c>
      <c r="Z23" s="17" t="s">
        <v>195</v>
      </c>
      <c r="AA23" s="22">
        <f t="shared" si="1"/>
        <v>0</v>
      </c>
    </row>
    <row r="24" spans="1:27" s="8" customFormat="1" ht="39" x14ac:dyDescent="0.25">
      <c r="A24" s="2" t="s">
        <v>73</v>
      </c>
      <c r="B24" s="23" t="s">
        <v>59</v>
      </c>
      <c r="C24" s="54"/>
      <c r="D24" s="20" t="s">
        <v>195</v>
      </c>
      <c r="E24" s="20" t="s">
        <v>195</v>
      </c>
      <c r="F24" s="20" t="s">
        <v>195</v>
      </c>
      <c r="G24" s="20" t="s">
        <v>195</v>
      </c>
      <c r="H24" s="20" t="s">
        <v>195</v>
      </c>
      <c r="I24" s="20" t="s">
        <v>195</v>
      </c>
      <c r="J24" s="20" t="s">
        <v>195</v>
      </c>
      <c r="K24" s="20" t="s">
        <v>195</v>
      </c>
      <c r="L24" s="20" t="s">
        <v>195</v>
      </c>
      <c r="M24" s="20" t="s">
        <v>195</v>
      </c>
      <c r="N24" s="20" t="s">
        <v>195</v>
      </c>
      <c r="O24" s="20" t="s">
        <v>195</v>
      </c>
      <c r="P24" s="20" t="s">
        <v>195</v>
      </c>
      <c r="Q24" s="20" t="s">
        <v>195</v>
      </c>
      <c r="R24" s="20" t="s">
        <v>195</v>
      </c>
      <c r="S24" s="20" t="s">
        <v>195</v>
      </c>
      <c r="T24" s="20" t="s">
        <v>195</v>
      </c>
      <c r="U24" s="20" t="s">
        <v>195</v>
      </c>
      <c r="V24" s="20" t="s">
        <v>195</v>
      </c>
      <c r="W24" s="20" t="s">
        <v>195</v>
      </c>
      <c r="X24" s="20" t="s">
        <v>195</v>
      </c>
      <c r="Y24" s="20" t="s">
        <v>195</v>
      </c>
      <c r="Z24" s="20" t="s">
        <v>195</v>
      </c>
      <c r="AA24" s="22">
        <f t="shared" si="1"/>
        <v>0</v>
      </c>
    </row>
    <row r="25" spans="1:27" s="8" customFormat="1" x14ac:dyDescent="0.25">
      <c r="A25" s="2" t="s">
        <v>74</v>
      </c>
      <c r="B25" s="23" t="s">
        <v>59</v>
      </c>
      <c r="C25" s="55" t="s">
        <v>192</v>
      </c>
      <c r="D25" s="20" t="s">
        <v>195</v>
      </c>
      <c r="E25" s="20" t="s">
        <v>195</v>
      </c>
      <c r="F25" s="20" t="s">
        <v>195</v>
      </c>
      <c r="G25" s="20" t="s">
        <v>195</v>
      </c>
      <c r="H25" s="20" t="s">
        <v>195</v>
      </c>
      <c r="I25" s="20" t="s">
        <v>195</v>
      </c>
      <c r="J25" s="20" t="s">
        <v>195</v>
      </c>
      <c r="K25" s="20" t="s">
        <v>195</v>
      </c>
      <c r="L25" s="20" t="s">
        <v>195</v>
      </c>
      <c r="M25" s="20" t="s">
        <v>195</v>
      </c>
      <c r="N25" s="20" t="s">
        <v>195</v>
      </c>
      <c r="O25" s="20" t="s">
        <v>195</v>
      </c>
      <c r="P25" s="20" t="s">
        <v>195</v>
      </c>
      <c r="Q25" s="20" t="s">
        <v>195</v>
      </c>
      <c r="R25" s="20" t="s">
        <v>195</v>
      </c>
      <c r="S25" s="20" t="s">
        <v>195</v>
      </c>
      <c r="T25" s="20" t="s">
        <v>195</v>
      </c>
      <c r="U25" s="20" t="s">
        <v>195</v>
      </c>
      <c r="V25" s="20" t="s">
        <v>195</v>
      </c>
      <c r="W25" s="20" t="s">
        <v>195</v>
      </c>
      <c r="X25" s="20" t="s">
        <v>195</v>
      </c>
      <c r="Y25" s="20" t="s">
        <v>195</v>
      </c>
      <c r="Z25" s="20" t="s">
        <v>195</v>
      </c>
      <c r="AA25" s="22">
        <f t="shared" si="1"/>
        <v>0</v>
      </c>
    </row>
    <row r="26" spans="1:27" ht="26" x14ac:dyDescent="0.25">
      <c r="A26" s="2" t="s">
        <v>75</v>
      </c>
      <c r="B26" s="23" t="s">
        <v>59</v>
      </c>
      <c r="C26" s="56"/>
      <c r="D26" s="17" t="s">
        <v>195</v>
      </c>
      <c r="E26" s="17" t="s">
        <v>195</v>
      </c>
      <c r="F26" s="17" t="s">
        <v>195</v>
      </c>
      <c r="G26" s="17" t="s">
        <v>195</v>
      </c>
      <c r="H26" s="17" t="s">
        <v>195</v>
      </c>
      <c r="I26" s="17" t="s">
        <v>195</v>
      </c>
      <c r="J26" s="17" t="s">
        <v>195</v>
      </c>
      <c r="K26" s="17" t="s">
        <v>195</v>
      </c>
      <c r="L26" s="17" t="s">
        <v>195</v>
      </c>
      <c r="M26" s="17" t="s">
        <v>195</v>
      </c>
      <c r="N26" s="17" t="s">
        <v>195</v>
      </c>
      <c r="O26" s="17" t="s">
        <v>195</v>
      </c>
      <c r="P26" s="17" t="s">
        <v>195</v>
      </c>
      <c r="Q26" s="17" t="s">
        <v>195</v>
      </c>
      <c r="R26" s="17" t="s">
        <v>195</v>
      </c>
      <c r="S26" s="17" t="s">
        <v>195</v>
      </c>
      <c r="T26" s="17" t="s">
        <v>195</v>
      </c>
      <c r="U26" s="17" t="s">
        <v>195</v>
      </c>
      <c r="V26" s="17" t="s">
        <v>195</v>
      </c>
      <c r="W26" s="17" t="s">
        <v>195</v>
      </c>
      <c r="X26" s="17" t="s">
        <v>195</v>
      </c>
      <c r="Y26" s="17" t="s">
        <v>195</v>
      </c>
      <c r="Z26" s="17" t="s">
        <v>195</v>
      </c>
      <c r="AA26" s="22">
        <f t="shared" si="1"/>
        <v>0</v>
      </c>
    </row>
    <row r="27" spans="1:27" ht="42" customHeight="1" x14ac:dyDescent="0.25">
      <c r="A27" s="2" t="s">
        <v>101</v>
      </c>
      <c r="B27" s="23" t="s">
        <v>59</v>
      </c>
      <c r="C27" s="56"/>
      <c r="D27" s="17" t="s">
        <v>195</v>
      </c>
      <c r="E27" s="17" t="s">
        <v>195</v>
      </c>
      <c r="F27" s="17" t="s">
        <v>195</v>
      </c>
      <c r="G27" s="17" t="s">
        <v>195</v>
      </c>
      <c r="H27" s="17" t="s">
        <v>195</v>
      </c>
      <c r="I27" s="17" t="s">
        <v>195</v>
      </c>
      <c r="J27" s="17" t="s">
        <v>195</v>
      </c>
      <c r="K27" s="17" t="s">
        <v>195</v>
      </c>
      <c r="L27" s="17" t="s">
        <v>195</v>
      </c>
      <c r="M27" s="17" t="s">
        <v>195</v>
      </c>
      <c r="N27" s="17" t="s">
        <v>195</v>
      </c>
      <c r="O27" s="17" t="s">
        <v>195</v>
      </c>
      <c r="P27" s="17" t="s">
        <v>195</v>
      </c>
      <c r="Q27" s="17" t="s">
        <v>195</v>
      </c>
      <c r="R27" s="17" t="s">
        <v>195</v>
      </c>
      <c r="S27" s="17" t="s">
        <v>195</v>
      </c>
      <c r="T27" s="17" t="s">
        <v>195</v>
      </c>
      <c r="U27" s="17" t="s">
        <v>195</v>
      </c>
      <c r="V27" s="17" t="s">
        <v>195</v>
      </c>
      <c r="W27" s="17" t="s">
        <v>195</v>
      </c>
      <c r="X27" s="17" t="s">
        <v>195</v>
      </c>
      <c r="Y27" s="17" t="s">
        <v>195</v>
      </c>
      <c r="Z27" s="17" t="s">
        <v>195</v>
      </c>
      <c r="AA27" s="22">
        <f t="shared" si="1"/>
        <v>0</v>
      </c>
    </row>
    <row r="28" spans="1:27" ht="26" x14ac:dyDescent="0.25">
      <c r="A28" s="2" t="s">
        <v>76</v>
      </c>
      <c r="B28" s="23" t="s">
        <v>59</v>
      </c>
      <c r="C28" s="56"/>
      <c r="D28" s="17" t="s">
        <v>195</v>
      </c>
      <c r="E28" s="17" t="s">
        <v>195</v>
      </c>
      <c r="F28" s="17" t="s">
        <v>195</v>
      </c>
      <c r="G28" s="17" t="s">
        <v>195</v>
      </c>
      <c r="H28" s="17" t="s">
        <v>195</v>
      </c>
      <c r="I28" s="17" t="s">
        <v>195</v>
      </c>
      <c r="J28" s="17" t="s">
        <v>195</v>
      </c>
      <c r="K28" s="17" t="s">
        <v>195</v>
      </c>
      <c r="L28" s="17" t="s">
        <v>195</v>
      </c>
      <c r="M28" s="17" t="s">
        <v>195</v>
      </c>
      <c r="N28" s="17" t="s">
        <v>195</v>
      </c>
      <c r="O28" s="17" t="s">
        <v>195</v>
      </c>
      <c r="P28" s="17" t="s">
        <v>195</v>
      </c>
      <c r="Q28" s="17" t="s">
        <v>195</v>
      </c>
      <c r="R28" s="17" t="s">
        <v>195</v>
      </c>
      <c r="S28" s="17" t="s">
        <v>195</v>
      </c>
      <c r="T28" s="17" t="s">
        <v>195</v>
      </c>
      <c r="U28" s="17" t="s">
        <v>195</v>
      </c>
      <c r="V28" s="17" t="s">
        <v>195</v>
      </c>
      <c r="W28" s="17" t="s">
        <v>195</v>
      </c>
      <c r="X28" s="17" t="s">
        <v>195</v>
      </c>
      <c r="Y28" s="17" t="s">
        <v>195</v>
      </c>
      <c r="Z28" s="17" t="s">
        <v>195</v>
      </c>
      <c r="AA28" s="22">
        <f t="shared" si="1"/>
        <v>0</v>
      </c>
    </row>
    <row r="29" spans="1:27" ht="26" x14ac:dyDescent="0.25">
      <c r="A29" s="2" t="s">
        <v>77</v>
      </c>
      <c r="B29" s="23" t="s">
        <v>18</v>
      </c>
      <c r="C29" s="56"/>
      <c r="D29" s="17" t="s">
        <v>195</v>
      </c>
      <c r="E29" s="17" t="s">
        <v>195</v>
      </c>
      <c r="F29" s="17" t="s">
        <v>195</v>
      </c>
      <c r="G29" s="17" t="s">
        <v>195</v>
      </c>
      <c r="H29" s="17" t="s">
        <v>195</v>
      </c>
      <c r="I29" s="17" t="s">
        <v>195</v>
      </c>
      <c r="J29" s="17" t="s">
        <v>195</v>
      </c>
      <c r="K29" s="17" t="s">
        <v>195</v>
      </c>
      <c r="L29" s="17" t="s">
        <v>195</v>
      </c>
      <c r="M29" s="17" t="s">
        <v>195</v>
      </c>
      <c r="N29" s="17" t="s">
        <v>195</v>
      </c>
      <c r="O29" s="17" t="s">
        <v>195</v>
      </c>
      <c r="P29" s="17" t="s">
        <v>195</v>
      </c>
      <c r="Q29" s="17" t="s">
        <v>195</v>
      </c>
      <c r="R29" s="17" t="s">
        <v>195</v>
      </c>
      <c r="S29" s="17" t="s">
        <v>195</v>
      </c>
      <c r="T29" s="17" t="s">
        <v>195</v>
      </c>
      <c r="U29" s="17" t="s">
        <v>195</v>
      </c>
      <c r="V29" s="17" t="s">
        <v>195</v>
      </c>
      <c r="W29" s="17" t="s">
        <v>195</v>
      </c>
      <c r="X29" s="17" t="s">
        <v>195</v>
      </c>
      <c r="Y29" s="17" t="s">
        <v>195</v>
      </c>
      <c r="Z29" s="17" t="s">
        <v>195</v>
      </c>
      <c r="AA29" s="22">
        <f t="shared" si="1"/>
        <v>0</v>
      </c>
    </row>
    <row r="30" spans="1:27" ht="26" x14ac:dyDescent="0.25">
      <c r="A30" s="2" t="s">
        <v>78</v>
      </c>
      <c r="B30" s="23" t="s">
        <v>18</v>
      </c>
      <c r="C30" s="56"/>
      <c r="D30" s="17" t="s">
        <v>195</v>
      </c>
      <c r="E30" s="17" t="s">
        <v>195</v>
      </c>
      <c r="F30" s="17" t="s">
        <v>195</v>
      </c>
      <c r="G30" s="17" t="s">
        <v>195</v>
      </c>
      <c r="H30" s="17" t="s">
        <v>195</v>
      </c>
      <c r="I30" s="17" t="s">
        <v>195</v>
      </c>
      <c r="J30" s="17" t="s">
        <v>195</v>
      </c>
      <c r="K30" s="17" t="s">
        <v>195</v>
      </c>
      <c r="L30" s="17" t="s">
        <v>195</v>
      </c>
      <c r="M30" s="17" t="s">
        <v>195</v>
      </c>
      <c r="N30" s="17" t="s">
        <v>195</v>
      </c>
      <c r="O30" s="17" t="s">
        <v>195</v>
      </c>
      <c r="P30" s="17" t="s">
        <v>195</v>
      </c>
      <c r="Q30" s="17" t="s">
        <v>195</v>
      </c>
      <c r="R30" s="17" t="s">
        <v>195</v>
      </c>
      <c r="S30" s="17" t="s">
        <v>195</v>
      </c>
      <c r="T30" s="17" t="s">
        <v>195</v>
      </c>
      <c r="U30" s="17" t="s">
        <v>195</v>
      </c>
      <c r="V30" s="17" t="s">
        <v>195</v>
      </c>
      <c r="W30" s="17" t="s">
        <v>195</v>
      </c>
      <c r="X30" s="17" t="s">
        <v>195</v>
      </c>
      <c r="Y30" s="17" t="s">
        <v>195</v>
      </c>
      <c r="Z30" s="17" t="s">
        <v>195</v>
      </c>
      <c r="AA30" s="22">
        <f t="shared" si="1"/>
        <v>0</v>
      </c>
    </row>
    <row r="31" spans="1:27" x14ac:dyDescent="0.25">
      <c r="A31" s="2" t="s">
        <v>79</v>
      </c>
      <c r="B31" s="23" t="s">
        <v>18</v>
      </c>
      <c r="C31" s="56"/>
      <c r="D31" s="17" t="s">
        <v>195</v>
      </c>
      <c r="E31" s="17" t="s">
        <v>195</v>
      </c>
      <c r="F31" s="17" t="s">
        <v>195</v>
      </c>
      <c r="G31" s="17" t="s">
        <v>195</v>
      </c>
      <c r="H31" s="17" t="s">
        <v>195</v>
      </c>
      <c r="I31" s="17" t="s">
        <v>195</v>
      </c>
      <c r="J31" s="17" t="s">
        <v>195</v>
      </c>
      <c r="K31" s="17" t="s">
        <v>195</v>
      </c>
      <c r="L31" s="17" t="s">
        <v>195</v>
      </c>
      <c r="M31" s="17" t="s">
        <v>195</v>
      </c>
      <c r="N31" s="17" t="s">
        <v>195</v>
      </c>
      <c r="O31" s="17" t="s">
        <v>195</v>
      </c>
      <c r="P31" s="17" t="s">
        <v>195</v>
      </c>
      <c r="Q31" s="17" t="s">
        <v>195</v>
      </c>
      <c r="R31" s="17" t="s">
        <v>195</v>
      </c>
      <c r="S31" s="17" t="s">
        <v>195</v>
      </c>
      <c r="T31" s="17" t="s">
        <v>195</v>
      </c>
      <c r="U31" s="17" t="s">
        <v>195</v>
      </c>
      <c r="V31" s="17" t="s">
        <v>195</v>
      </c>
      <c r="W31" s="17" t="s">
        <v>195</v>
      </c>
      <c r="X31" s="17" t="s">
        <v>195</v>
      </c>
      <c r="Y31" s="17" t="s">
        <v>195</v>
      </c>
      <c r="Z31" s="17" t="s">
        <v>195</v>
      </c>
      <c r="AA31" s="22">
        <f t="shared" si="1"/>
        <v>0</v>
      </c>
    </row>
    <row r="32" spans="1:27" ht="26" x14ac:dyDescent="0.25">
      <c r="A32" s="2" t="s">
        <v>80</v>
      </c>
      <c r="B32" s="23" t="s">
        <v>18</v>
      </c>
      <c r="C32" s="56"/>
      <c r="D32" s="17" t="s">
        <v>195</v>
      </c>
      <c r="E32" s="17" t="s">
        <v>195</v>
      </c>
      <c r="F32" s="17" t="s">
        <v>195</v>
      </c>
      <c r="G32" s="17" t="s">
        <v>195</v>
      </c>
      <c r="H32" s="17" t="s">
        <v>195</v>
      </c>
      <c r="I32" s="17" t="s">
        <v>195</v>
      </c>
      <c r="J32" s="17" t="s">
        <v>195</v>
      </c>
      <c r="K32" s="17" t="s">
        <v>195</v>
      </c>
      <c r="L32" s="17" t="s">
        <v>195</v>
      </c>
      <c r="M32" s="17" t="s">
        <v>195</v>
      </c>
      <c r="N32" s="17" t="s">
        <v>195</v>
      </c>
      <c r="O32" s="17" t="s">
        <v>195</v>
      </c>
      <c r="P32" s="17" t="s">
        <v>195</v>
      </c>
      <c r="Q32" s="17" t="s">
        <v>195</v>
      </c>
      <c r="R32" s="17" t="s">
        <v>195</v>
      </c>
      <c r="S32" s="17" t="s">
        <v>195</v>
      </c>
      <c r="T32" s="17" t="s">
        <v>195</v>
      </c>
      <c r="U32" s="17" t="s">
        <v>195</v>
      </c>
      <c r="V32" s="17" t="s">
        <v>195</v>
      </c>
      <c r="W32" s="17" t="s">
        <v>195</v>
      </c>
      <c r="X32" s="17" t="s">
        <v>195</v>
      </c>
      <c r="Y32" s="17" t="s">
        <v>195</v>
      </c>
      <c r="Z32" s="17" t="s">
        <v>195</v>
      </c>
      <c r="AA32" s="22">
        <f t="shared" si="1"/>
        <v>0</v>
      </c>
    </row>
    <row r="33" spans="1:27" x14ac:dyDescent="0.25">
      <c r="A33" s="2" t="s">
        <v>81</v>
      </c>
      <c r="B33" s="23" t="s">
        <v>18</v>
      </c>
      <c r="C33" s="56"/>
      <c r="D33" s="17" t="s">
        <v>195</v>
      </c>
      <c r="E33" s="17" t="s">
        <v>195</v>
      </c>
      <c r="F33" s="17" t="s">
        <v>195</v>
      </c>
      <c r="G33" s="17" t="s">
        <v>195</v>
      </c>
      <c r="H33" s="17" t="s">
        <v>195</v>
      </c>
      <c r="I33" s="17" t="s">
        <v>195</v>
      </c>
      <c r="J33" s="17" t="s">
        <v>195</v>
      </c>
      <c r="K33" s="17" t="s">
        <v>195</v>
      </c>
      <c r="L33" s="17" t="s">
        <v>195</v>
      </c>
      <c r="M33" s="17" t="s">
        <v>195</v>
      </c>
      <c r="N33" s="17" t="s">
        <v>195</v>
      </c>
      <c r="O33" s="17" t="s">
        <v>195</v>
      </c>
      <c r="P33" s="17" t="s">
        <v>195</v>
      </c>
      <c r="Q33" s="17" t="s">
        <v>195</v>
      </c>
      <c r="R33" s="17" t="s">
        <v>195</v>
      </c>
      <c r="S33" s="17" t="s">
        <v>195</v>
      </c>
      <c r="T33" s="17" t="s">
        <v>195</v>
      </c>
      <c r="U33" s="17" t="s">
        <v>195</v>
      </c>
      <c r="V33" s="17" t="s">
        <v>195</v>
      </c>
      <c r="W33" s="17" t="s">
        <v>195</v>
      </c>
      <c r="X33" s="17" t="s">
        <v>195</v>
      </c>
      <c r="Y33" s="17" t="s">
        <v>195</v>
      </c>
      <c r="Z33" s="17" t="s">
        <v>195</v>
      </c>
      <c r="AA33" s="22">
        <f t="shared" si="1"/>
        <v>0</v>
      </c>
    </row>
    <row r="34" spans="1:27" x14ac:dyDescent="0.25">
      <c r="A34" s="2" t="s">
        <v>82</v>
      </c>
      <c r="B34" s="23" t="s">
        <v>18</v>
      </c>
      <c r="C34" s="56"/>
      <c r="D34" s="17" t="s">
        <v>195</v>
      </c>
      <c r="E34" s="17" t="s">
        <v>195</v>
      </c>
      <c r="F34" s="17" t="s">
        <v>195</v>
      </c>
      <c r="G34" s="17" t="s">
        <v>195</v>
      </c>
      <c r="H34" s="17" t="s">
        <v>195</v>
      </c>
      <c r="I34" s="17" t="s">
        <v>195</v>
      </c>
      <c r="J34" s="17" t="s">
        <v>195</v>
      </c>
      <c r="K34" s="17" t="s">
        <v>195</v>
      </c>
      <c r="L34" s="17" t="s">
        <v>195</v>
      </c>
      <c r="M34" s="17" t="s">
        <v>195</v>
      </c>
      <c r="N34" s="17" t="s">
        <v>195</v>
      </c>
      <c r="O34" s="17" t="s">
        <v>195</v>
      </c>
      <c r="P34" s="17" t="s">
        <v>195</v>
      </c>
      <c r="Q34" s="17" t="s">
        <v>195</v>
      </c>
      <c r="R34" s="17" t="s">
        <v>195</v>
      </c>
      <c r="S34" s="17" t="s">
        <v>195</v>
      </c>
      <c r="T34" s="17" t="s">
        <v>195</v>
      </c>
      <c r="U34" s="17" t="s">
        <v>195</v>
      </c>
      <c r="V34" s="17" t="s">
        <v>195</v>
      </c>
      <c r="W34" s="17" t="s">
        <v>195</v>
      </c>
      <c r="X34" s="17" t="s">
        <v>195</v>
      </c>
      <c r="Y34" s="17" t="s">
        <v>195</v>
      </c>
      <c r="Z34" s="17" t="s">
        <v>195</v>
      </c>
      <c r="AA34" s="22">
        <f t="shared" si="1"/>
        <v>0</v>
      </c>
    </row>
    <row r="35" spans="1:27" x14ac:dyDescent="0.25">
      <c r="A35" s="2" t="s">
        <v>83</v>
      </c>
      <c r="B35" s="23" t="s">
        <v>18</v>
      </c>
      <c r="C35" s="56"/>
      <c r="D35" s="17" t="s">
        <v>195</v>
      </c>
      <c r="E35" s="17" t="s">
        <v>195</v>
      </c>
      <c r="F35" s="17" t="s">
        <v>195</v>
      </c>
      <c r="G35" s="17" t="s">
        <v>195</v>
      </c>
      <c r="H35" s="17" t="s">
        <v>195</v>
      </c>
      <c r="I35" s="17" t="s">
        <v>195</v>
      </c>
      <c r="J35" s="17" t="s">
        <v>195</v>
      </c>
      <c r="K35" s="17" t="s">
        <v>195</v>
      </c>
      <c r="L35" s="17" t="s">
        <v>195</v>
      </c>
      <c r="M35" s="17" t="s">
        <v>195</v>
      </c>
      <c r="N35" s="17" t="s">
        <v>195</v>
      </c>
      <c r="O35" s="17" t="s">
        <v>195</v>
      </c>
      <c r="P35" s="17" t="s">
        <v>195</v>
      </c>
      <c r="Q35" s="17" t="s">
        <v>195</v>
      </c>
      <c r="R35" s="17" t="s">
        <v>195</v>
      </c>
      <c r="S35" s="17" t="s">
        <v>195</v>
      </c>
      <c r="T35" s="17" t="s">
        <v>195</v>
      </c>
      <c r="U35" s="17" t="s">
        <v>195</v>
      </c>
      <c r="V35" s="17" t="s">
        <v>195</v>
      </c>
      <c r="W35" s="17" t="s">
        <v>195</v>
      </c>
      <c r="X35" s="17" t="s">
        <v>195</v>
      </c>
      <c r="Y35" s="17" t="s">
        <v>195</v>
      </c>
      <c r="Z35" s="17" t="s">
        <v>195</v>
      </c>
      <c r="AA35" s="22">
        <f t="shared" si="1"/>
        <v>0</v>
      </c>
    </row>
    <row r="36" spans="1:27" x14ac:dyDescent="0.25">
      <c r="A36" s="2" t="s">
        <v>84</v>
      </c>
      <c r="B36" s="23" t="s">
        <v>18</v>
      </c>
      <c r="C36" s="57"/>
      <c r="D36" s="17" t="s">
        <v>195</v>
      </c>
      <c r="E36" s="17" t="s">
        <v>195</v>
      </c>
      <c r="F36" s="17" t="s">
        <v>195</v>
      </c>
      <c r="G36" s="17" t="s">
        <v>195</v>
      </c>
      <c r="H36" s="17" t="s">
        <v>195</v>
      </c>
      <c r="I36" s="17" t="s">
        <v>195</v>
      </c>
      <c r="J36" s="17" t="s">
        <v>195</v>
      </c>
      <c r="K36" s="17" t="s">
        <v>195</v>
      </c>
      <c r="L36" s="17" t="s">
        <v>195</v>
      </c>
      <c r="M36" s="17" t="s">
        <v>195</v>
      </c>
      <c r="N36" s="17" t="s">
        <v>195</v>
      </c>
      <c r="O36" s="17" t="s">
        <v>195</v>
      </c>
      <c r="P36" s="17" t="s">
        <v>195</v>
      </c>
      <c r="Q36" s="17" t="s">
        <v>195</v>
      </c>
      <c r="R36" s="17" t="s">
        <v>195</v>
      </c>
      <c r="S36" s="17" t="s">
        <v>195</v>
      </c>
      <c r="T36" s="17" t="s">
        <v>195</v>
      </c>
      <c r="U36" s="17" t="s">
        <v>195</v>
      </c>
      <c r="V36" s="17" t="s">
        <v>195</v>
      </c>
      <c r="W36" s="17" t="s">
        <v>195</v>
      </c>
      <c r="X36" s="17" t="s">
        <v>195</v>
      </c>
      <c r="Y36" s="17" t="s">
        <v>195</v>
      </c>
      <c r="Z36" s="17" t="s">
        <v>195</v>
      </c>
      <c r="AA36" s="22">
        <f t="shared" si="1"/>
        <v>0</v>
      </c>
    </row>
    <row r="37" spans="1:27" ht="39" x14ac:dyDescent="0.25">
      <c r="A37" s="2" t="s">
        <v>85</v>
      </c>
      <c r="B37" s="23" t="s">
        <v>18</v>
      </c>
      <c r="C37" s="52" t="s">
        <v>190</v>
      </c>
      <c r="D37" s="17" t="s">
        <v>195</v>
      </c>
      <c r="E37" s="17" t="s">
        <v>195</v>
      </c>
      <c r="F37" s="17" t="s">
        <v>195</v>
      </c>
      <c r="G37" s="17" t="s">
        <v>195</v>
      </c>
      <c r="H37" s="17" t="s">
        <v>195</v>
      </c>
      <c r="I37" s="17" t="s">
        <v>195</v>
      </c>
      <c r="J37" s="17" t="s">
        <v>195</v>
      </c>
      <c r="K37" s="17" t="s">
        <v>195</v>
      </c>
      <c r="L37" s="17" t="s">
        <v>195</v>
      </c>
      <c r="M37" s="17" t="s">
        <v>195</v>
      </c>
      <c r="N37" s="17" t="s">
        <v>195</v>
      </c>
      <c r="O37" s="17" t="s">
        <v>195</v>
      </c>
      <c r="P37" s="17" t="s">
        <v>195</v>
      </c>
      <c r="Q37" s="17" t="s">
        <v>195</v>
      </c>
      <c r="R37" s="17" t="s">
        <v>195</v>
      </c>
      <c r="S37" s="17" t="s">
        <v>195</v>
      </c>
      <c r="T37" s="17" t="s">
        <v>195</v>
      </c>
      <c r="U37" s="17" t="s">
        <v>195</v>
      </c>
      <c r="V37" s="17" t="s">
        <v>195</v>
      </c>
      <c r="W37" s="17" t="s">
        <v>195</v>
      </c>
      <c r="X37" s="17" t="s">
        <v>195</v>
      </c>
      <c r="Y37" s="17" t="s">
        <v>195</v>
      </c>
      <c r="Z37" s="17" t="s">
        <v>195</v>
      </c>
      <c r="AA37" s="22">
        <f t="shared" si="1"/>
        <v>0</v>
      </c>
    </row>
    <row r="38" spans="1:27" s="8" customFormat="1" ht="26" x14ac:dyDescent="0.25">
      <c r="A38" s="2" t="s">
        <v>56</v>
      </c>
      <c r="B38" s="23" t="s">
        <v>16</v>
      </c>
      <c r="C38" s="53"/>
      <c r="D38" s="17" t="s">
        <v>195</v>
      </c>
      <c r="E38" s="17" t="s">
        <v>195</v>
      </c>
      <c r="F38" s="17" t="s">
        <v>195</v>
      </c>
      <c r="G38" s="17" t="s">
        <v>195</v>
      </c>
      <c r="H38" s="17" t="s">
        <v>195</v>
      </c>
      <c r="I38" s="17" t="s">
        <v>195</v>
      </c>
      <c r="J38" s="17" t="s">
        <v>195</v>
      </c>
      <c r="K38" s="17" t="s">
        <v>195</v>
      </c>
      <c r="L38" s="17" t="s">
        <v>195</v>
      </c>
      <c r="M38" s="17" t="s">
        <v>195</v>
      </c>
      <c r="N38" s="17" t="s">
        <v>195</v>
      </c>
      <c r="O38" s="17" t="s">
        <v>195</v>
      </c>
      <c r="P38" s="17" t="s">
        <v>195</v>
      </c>
      <c r="Q38" s="17" t="s">
        <v>195</v>
      </c>
      <c r="R38" s="17" t="s">
        <v>195</v>
      </c>
      <c r="S38" s="17" t="s">
        <v>195</v>
      </c>
      <c r="T38" s="17" t="s">
        <v>195</v>
      </c>
      <c r="U38" s="17" t="s">
        <v>195</v>
      </c>
      <c r="V38" s="17" t="s">
        <v>195</v>
      </c>
      <c r="W38" s="17" t="s">
        <v>195</v>
      </c>
      <c r="X38" s="17" t="s">
        <v>195</v>
      </c>
      <c r="Y38" s="17" t="s">
        <v>195</v>
      </c>
      <c r="Z38" s="17" t="s">
        <v>195</v>
      </c>
      <c r="AA38" s="22">
        <f t="shared" si="1"/>
        <v>0</v>
      </c>
    </row>
    <row r="39" spans="1:27" s="8" customFormat="1" ht="26" x14ac:dyDescent="0.25">
      <c r="A39" s="2" t="s">
        <v>55</v>
      </c>
      <c r="B39" s="23" t="s">
        <v>16</v>
      </c>
      <c r="C39" s="53"/>
      <c r="D39" s="17" t="s">
        <v>195</v>
      </c>
      <c r="E39" s="17" t="s">
        <v>195</v>
      </c>
      <c r="F39" s="17" t="s">
        <v>195</v>
      </c>
      <c r="G39" s="17" t="s">
        <v>195</v>
      </c>
      <c r="H39" s="17" t="s">
        <v>195</v>
      </c>
      <c r="I39" s="17" t="s">
        <v>195</v>
      </c>
      <c r="J39" s="17" t="s">
        <v>195</v>
      </c>
      <c r="K39" s="17" t="s">
        <v>195</v>
      </c>
      <c r="L39" s="17" t="s">
        <v>195</v>
      </c>
      <c r="M39" s="17" t="s">
        <v>195</v>
      </c>
      <c r="N39" s="17" t="s">
        <v>195</v>
      </c>
      <c r="O39" s="17" t="s">
        <v>195</v>
      </c>
      <c r="P39" s="17" t="s">
        <v>195</v>
      </c>
      <c r="Q39" s="17" t="s">
        <v>195</v>
      </c>
      <c r="R39" s="17" t="s">
        <v>195</v>
      </c>
      <c r="S39" s="17" t="s">
        <v>195</v>
      </c>
      <c r="T39" s="17" t="s">
        <v>195</v>
      </c>
      <c r="U39" s="17" t="s">
        <v>195</v>
      </c>
      <c r="V39" s="17" t="s">
        <v>195</v>
      </c>
      <c r="W39" s="17" t="s">
        <v>195</v>
      </c>
      <c r="X39" s="17" t="s">
        <v>195</v>
      </c>
      <c r="Y39" s="17" t="s">
        <v>195</v>
      </c>
      <c r="Z39" s="17" t="s">
        <v>195</v>
      </c>
      <c r="AA39" s="22">
        <f t="shared" si="1"/>
        <v>0</v>
      </c>
    </row>
    <row r="40" spans="1:27" s="8" customFormat="1" x14ac:dyDescent="0.25">
      <c r="A40" s="2" t="s">
        <v>57</v>
      </c>
      <c r="B40" s="23" t="s">
        <v>16</v>
      </c>
      <c r="C40" s="53"/>
      <c r="D40" s="17" t="s">
        <v>195</v>
      </c>
      <c r="E40" s="17" t="s">
        <v>195</v>
      </c>
      <c r="F40" s="17" t="s">
        <v>195</v>
      </c>
      <c r="G40" s="17" t="s">
        <v>195</v>
      </c>
      <c r="H40" s="17" t="s">
        <v>195</v>
      </c>
      <c r="I40" s="17" t="s">
        <v>196</v>
      </c>
      <c r="J40" s="17" t="s">
        <v>195</v>
      </c>
      <c r="K40" s="17" t="s">
        <v>195</v>
      </c>
      <c r="L40" s="17" t="s">
        <v>195</v>
      </c>
      <c r="M40" s="17" t="s">
        <v>195</v>
      </c>
      <c r="N40" s="17" t="s">
        <v>195</v>
      </c>
      <c r="O40" s="17" t="s">
        <v>195</v>
      </c>
      <c r="P40" s="17" t="s">
        <v>195</v>
      </c>
      <c r="Q40" s="17" t="s">
        <v>195</v>
      </c>
      <c r="R40" s="17" t="s">
        <v>195</v>
      </c>
      <c r="S40" s="17" t="s">
        <v>195</v>
      </c>
      <c r="T40" s="17" t="s">
        <v>195</v>
      </c>
      <c r="U40" s="17" t="s">
        <v>195</v>
      </c>
      <c r="V40" s="17" t="s">
        <v>195</v>
      </c>
      <c r="W40" s="17" t="s">
        <v>195</v>
      </c>
      <c r="X40" s="17" t="s">
        <v>195</v>
      </c>
      <c r="Y40" s="17" t="s">
        <v>195</v>
      </c>
      <c r="Z40" s="17" t="s">
        <v>195</v>
      </c>
      <c r="AA40" s="22">
        <f t="shared" si="1"/>
        <v>1</v>
      </c>
    </row>
    <row r="41" spans="1:27" x14ac:dyDescent="0.25">
      <c r="A41" s="2" t="s">
        <v>86</v>
      </c>
      <c r="B41" s="23" t="s">
        <v>18</v>
      </c>
      <c r="C41" s="53"/>
      <c r="D41" s="17" t="s">
        <v>195</v>
      </c>
      <c r="E41" s="17" t="s">
        <v>195</v>
      </c>
      <c r="F41" s="17" t="s">
        <v>195</v>
      </c>
      <c r="G41" s="17" t="s">
        <v>195</v>
      </c>
      <c r="H41" s="17" t="s">
        <v>195</v>
      </c>
      <c r="I41" s="17" t="s">
        <v>195</v>
      </c>
      <c r="J41" s="17" t="s">
        <v>195</v>
      </c>
      <c r="K41" s="17" t="s">
        <v>195</v>
      </c>
      <c r="L41" s="17" t="s">
        <v>195</v>
      </c>
      <c r="M41" s="17" t="s">
        <v>195</v>
      </c>
      <c r="N41" s="17" t="s">
        <v>195</v>
      </c>
      <c r="O41" s="17" t="s">
        <v>195</v>
      </c>
      <c r="P41" s="17" t="s">
        <v>195</v>
      </c>
      <c r="Q41" s="17" t="s">
        <v>195</v>
      </c>
      <c r="R41" s="17" t="s">
        <v>195</v>
      </c>
      <c r="S41" s="17" t="s">
        <v>195</v>
      </c>
      <c r="T41" s="17" t="s">
        <v>195</v>
      </c>
      <c r="U41" s="17" t="s">
        <v>195</v>
      </c>
      <c r="V41" s="17" t="s">
        <v>195</v>
      </c>
      <c r="W41" s="17" t="s">
        <v>195</v>
      </c>
      <c r="X41" s="17" t="s">
        <v>195</v>
      </c>
      <c r="Y41" s="17" t="s">
        <v>195</v>
      </c>
      <c r="Z41" s="17" t="s">
        <v>195</v>
      </c>
      <c r="AA41" s="22">
        <f t="shared" si="1"/>
        <v>0</v>
      </c>
    </row>
    <row r="42" spans="1:27" ht="26" x14ac:dyDescent="0.25">
      <c r="A42" s="2" t="s">
        <v>87</v>
      </c>
      <c r="B42" s="23" t="s">
        <v>18</v>
      </c>
      <c r="C42" s="53"/>
      <c r="D42" s="17" t="s">
        <v>195</v>
      </c>
      <c r="E42" s="17" t="s">
        <v>195</v>
      </c>
      <c r="F42" s="17" t="s">
        <v>195</v>
      </c>
      <c r="G42" s="17" t="s">
        <v>195</v>
      </c>
      <c r="H42" s="17" t="s">
        <v>195</v>
      </c>
      <c r="I42" s="17" t="s">
        <v>195</v>
      </c>
      <c r="J42" s="17" t="s">
        <v>195</v>
      </c>
      <c r="K42" s="17" t="s">
        <v>195</v>
      </c>
      <c r="L42" s="17" t="s">
        <v>195</v>
      </c>
      <c r="M42" s="17" t="s">
        <v>195</v>
      </c>
      <c r="N42" s="17" t="s">
        <v>195</v>
      </c>
      <c r="O42" s="17" t="s">
        <v>195</v>
      </c>
      <c r="P42" s="17" t="s">
        <v>195</v>
      </c>
      <c r="Q42" s="17" t="s">
        <v>195</v>
      </c>
      <c r="R42" s="17" t="s">
        <v>195</v>
      </c>
      <c r="S42" s="17" t="s">
        <v>195</v>
      </c>
      <c r="T42" s="17" t="s">
        <v>195</v>
      </c>
      <c r="U42" s="17" t="s">
        <v>195</v>
      </c>
      <c r="V42" s="17" t="s">
        <v>195</v>
      </c>
      <c r="W42" s="17" t="s">
        <v>195</v>
      </c>
      <c r="X42" s="17" t="s">
        <v>195</v>
      </c>
      <c r="Y42" s="17" t="s">
        <v>195</v>
      </c>
      <c r="Z42" s="17" t="s">
        <v>195</v>
      </c>
      <c r="AA42" s="22">
        <f t="shared" si="1"/>
        <v>0</v>
      </c>
    </row>
    <row r="43" spans="1:27" s="8" customFormat="1" ht="26" x14ac:dyDescent="0.25">
      <c r="A43" s="2" t="s">
        <v>48</v>
      </c>
      <c r="B43" s="23" t="s">
        <v>16</v>
      </c>
      <c r="C43" s="54"/>
      <c r="D43" s="17" t="s">
        <v>195</v>
      </c>
      <c r="E43" s="17" t="s">
        <v>195</v>
      </c>
      <c r="F43" s="17" t="s">
        <v>195</v>
      </c>
      <c r="G43" s="17" t="s">
        <v>195</v>
      </c>
      <c r="H43" s="17" t="s">
        <v>195</v>
      </c>
      <c r="I43" s="17" t="s">
        <v>195</v>
      </c>
      <c r="J43" s="17" t="s">
        <v>195</v>
      </c>
      <c r="K43" s="17" t="s">
        <v>195</v>
      </c>
      <c r="L43" s="17" t="s">
        <v>195</v>
      </c>
      <c r="M43" s="17" t="s">
        <v>195</v>
      </c>
      <c r="N43" s="17" t="s">
        <v>195</v>
      </c>
      <c r="O43" s="17" t="s">
        <v>195</v>
      </c>
      <c r="P43" s="17" t="s">
        <v>195</v>
      </c>
      <c r="Q43" s="17" t="s">
        <v>195</v>
      </c>
      <c r="R43" s="17" t="s">
        <v>195</v>
      </c>
      <c r="S43" s="17" t="s">
        <v>195</v>
      </c>
      <c r="T43" s="17" t="s">
        <v>195</v>
      </c>
      <c r="U43" s="17" t="s">
        <v>195</v>
      </c>
      <c r="V43" s="17" t="s">
        <v>195</v>
      </c>
      <c r="W43" s="17" t="s">
        <v>195</v>
      </c>
      <c r="X43" s="17" t="s">
        <v>195</v>
      </c>
      <c r="Y43" s="17" t="s">
        <v>195</v>
      </c>
      <c r="Z43" s="17" t="s">
        <v>195</v>
      </c>
      <c r="AA43" s="22">
        <f t="shared" si="1"/>
        <v>0</v>
      </c>
    </row>
    <row r="44" spans="1:27" x14ac:dyDescent="0.25">
      <c r="A44" s="2" t="s">
        <v>88</v>
      </c>
      <c r="B44" s="23" t="s">
        <v>18</v>
      </c>
      <c r="C44" s="22" t="s">
        <v>193</v>
      </c>
      <c r="D44" s="17" t="s">
        <v>195</v>
      </c>
      <c r="E44" s="17" t="s">
        <v>195</v>
      </c>
      <c r="F44" s="17" t="s">
        <v>195</v>
      </c>
      <c r="G44" s="17" t="s">
        <v>195</v>
      </c>
      <c r="H44" s="17" t="s">
        <v>195</v>
      </c>
      <c r="I44" s="17" t="s">
        <v>195</v>
      </c>
      <c r="J44" s="17" t="s">
        <v>195</v>
      </c>
      <c r="K44" s="17" t="s">
        <v>195</v>
      </c>
      <c r="L44" s="17" t="s">
        <v>196</v>
      </c>
      <c r="M44" s="17" t="s">
        <v>196</v>
      </c>
      <c r="N44" s="17" t="s">
        <v>195</v>
      </c>
      <c r="O44" s="17" t="s">
        <v>195</v>
      </c>
      <c r="P44" s="17" t="s">
        <v>195</v>
      </c>
      <c r="Q44" s="17" t="s">
        <v>195</v>
      </c>
      <c r="R44" s="17" t="s">
        <v>195</v>
      </c>
      <c r="S44" s="17" t="s">
        <v>195</v>
      </c>
      <c r="T44" s="17" t="s">
        <v>195</v>
      </c>
      <c r="U44" s="17" t="s">
        <v>195</v>
      </c>
      <c r="V44" s="17" t="s">
        <v>195</v>
      </c>
      <c r="W44" s="17" t="s">
        <v>195</v>
      </c>
      <c r="X44" s="17" t="s">
        <v>195</v>
      </c>
      <c r="Y44" s="17" t="s">
        <v>195</v>
      </c>
      <c r="Z44" s="17" t="s">
        <v>195</v>
      </c>
      <c r="AA44" s="22">
        <f t="shared" si="1"/>
        <v>2</v>
      </c>
    </row>
    <row r="45" spans="1:27" ht="26" x14ac:dyDescent="0.25">
      <c r="A45" s="2" t="s">
        <v>89</v>
      </c>
      <c r="B45" s="23" t="s">
        <v>18</v>
      </c>
      <c r="C45" s="52" t="s">
        <v>192</v>
      </c>
      <c r="D45" s="17" t="s">
        <v>195</v>
      </c>
      <c r="E45" s="17" t="s">
        <v>195</v>
      </c>
      <c r="F45" s="17" t="s">
        <v>195</v>
      </c>
      <c r="G45" s="17" t="s">
        <v>195</v>
      </c>
      <c r="H45" s="17" t="s">
        <v>195</v>
      </c>
      <c r="I45" s="17" t="s">
        <v>195</v>
      </c>
      <c r="J45" s="17" t="s">
        <v>195</v>
      </c>
      <c r="K45" s="17" t="s">
        <v>195</v>
      </c>
      <c r="L45" s="17" t="s">
        <v>195</v>
      </c>
      <c r="M45" s="17" t="s">
        <v>195</v>
      </c>
      <c r="N45" s="17" t="s">
        <v>195</v>
      </c>
      <c r="O45" s="17" t="s">
        <v>195</v>
      </c>
      <c r="P45" s="17" t="s">
        <v>195</v>
      </c>
      <c r="Q45" s="17" t="s">
        <v>195</v>
      </c>
      <c r="R45" s="17" t="s">
        <v>195</v>
      </c>
      <c r="S45" s="17" t="s">
        <v>195</v>
      </c>
      <c r="T45" s="17" t="s">
        <v>195</v>
      </c>
      <c r="U45" s="17" t="s">
        <v>195</v>
      </c>
      <c r="V45" s="17" t="s">
        <v>195</v>
      </c>
      <c r="W45" s="17" t="s">
        <v>195</v>
      </c>
      <c r="X45" s="17" t="s">
        <v>195</v>
      </c>
      <c r="Y45" s="17" t="s">
        <v>195</v>
      </c>
      <c r="Z45" s="17" t="s">
        <v>195</v>
      </c>
      <c r="AA45" s="22">
        <f t="shared" si="1"/>
        <v>0</v>
      </c>
    </row>
    <row r="46" spans="1:27" ht="26" x14ac:dyDescent="0.25">
      <c r="A46" s="2" t="s">
        <v>90</v>
      </c>
      <c r="B46" s="23" t="s">
        <v>18</v>
      </c>
      <c r="C46" s="54"/>
      <c r="D46" s="17" t="s">
        <v>195</v>
      </c>
      <c r="E46" s="17" t="s">
        <v>195</v>
      </c>
      <c r="F46" s="17" t="s">
        <v>195</v>
      </c>
      <c r="G46" s="17" t="s">
        <v>195</v>
      </c>
      <c r="H46" s="17" t="s">
        <v>195</v>
      </c>
      <c r="I46" s="17" t="s">
        <v>195</v>
      </c>
      <c r="J46" s="17" t="s">
        <v>195</v>
      </c>
      <c r="K46" s="17" t="s">
        <v>195</v>
      </c>
      <c r="L46" s="17" t="s">
        <v>195</v>
      </c>
      <c r="M46" s="17" t="s">
        <v>195</v>
      </c>
      <c r="N46" s="17" t="s">
        <v>195</v>
      </c>
      <c r="O46" s="17" t="s">
        <v>195</v>
      </c>
      <c r="P46" s="17" t="s">
        <v>195</v>
      </c>
      <c r="Q46" s="17" t="s">
        <v>195</v>
      </c>
      <c r="R46" s="17" t="s">
        <v>195</v>
      </c>
      <c r="S46" s="17" t="s">
        <v>195</v>
      </c>
      <c r="T46" s="17" t="s">
        <v>195</v>
      </c>
      <c r="U46" s="17" t="s">
        <v>195</v>
      </c>
      <c r="V46" s="17" t="s">
        <v>195</v>
      </c>
      <c r="W46" s="17" t="s">
        <v>195</v>
      </c>
      <c r="X46" s="17" t="s">
        <v>195</v>
      </c>
      <c r="Y46" s="17" t="s">
        <v>195</v>
      </c>
      <c r="Z46" s="17" t="s">
        <v>195</v>
      </c>
      <c r="AA46" s="22">
        <f t="shared" si="1"/>
        <v>0</v>
      </c>
    </row>
    <row r="47" spans="1:27" x14ac:dyDescent="0.25">
      <c r="A47" s="2" t="s">
        <v>91</v>
      </c>
      <c r="B47" s="23" t="s">
        <v>18</v>
      </c>
      <c r="C47" s="52" t="s">
        <v>191</v>
      </c>
      <c r="D47" s="17" t="s">
        <v>195</v>
      </c>
      <c r="E47" s="17" t="s">
        <v>195</v>
      </c>
      <c r="F47" s="17" t="s">
        <v>195</v>
      </c>
      <c r="G47" s="17" t="s">
        <v>195</v>
      </c>
      <c r="H47" s="17" t="s">
        <v>195</v>
      </c>
      <c r="I47" s="17" t="s">
        <v>195</v>
      </c>
      <c r="J47" s="17" t="s">
        <v>195</v>
      </c>
      <c r="K47" s="17" t="s">
        <v>195</v>
      </c>
      <c r="L47" s="17" t="s">
        <v>195</v>
      </c>
      <c r="M47" s="17" t="s">
        <v>195</v>
      </c>
      <c r="N47" s="17" t="s">
        <v>195</v>
      </c>
      <c r="O47" s="17" t="s">
        <v>195</v>
      </c>
      <c r="P47" s="17" t="s">
        <v>195</v>
      </c>
      <c r="Q47" s="17" t="s">
        <v>195</v>
      </c>
      <c r="R47" s="17" t="s">
        <v>195</v>
      </c>
      <c r="S47" s="17" t="s">
        <v>195</v>
      </c>
      <c r="T47" s="17" t="s">
        <v>195</v>
      </c>
      <c r="U47" s="17" t="s">
        <v>195</v>
      </c>
      <c r="V47" s="17" t="s">
        <v>195</v>
      </c>
      <c r="W47" s="17" t="s">
        <v>195</v>
      </c>
      <c r="X47" s="17" t="s">
        <v>195</v>
      </c>
      <c r="Y47" s="17" t="s">
        <v>195</v>
      </c>
      <c r="Z47" s="17" t="s">
        <v>195</v>
      </c>
      <c r="AA47" s="22">
        <f t="shared" si="1"/>
        <v>0</v>
      </c>
    </row>
    <row r="48" spans="1:27" s="8" customFormat="1" ht="43.5" customHeight="1" x14ac:dyDescent="0.25">
      <c r="A48" s="2" t="s">
        <v>92</v>
      </c>
      <c r="B48" s="23" t="s">
        <v>16</v>
      </c>
      <c r="C48" s="53"/>
      <c r="D48" s="17" t="s">
        <v>195</v>
      </c>
      <c r="E48" s="17" t="s">
        <v>195</v>
      </c>
      <c r="F48" s="17" t="s">
        <v>195</v>
      </c>
      <c r="G48" s="17" t="s">
        <v>195</v>
      </c>
      <c r="H48" s="17" t="s">
        <v>195</v>
      </c>
      <c r="I48" s="17" t="s">
        <v>195</v>
      </c>
      <c r="J48" s="17" t="s">
        <v>195</v>
      </c>
      <c r="K48" s="17" t="s">
        <v>195</v>
      </c>
      <c r="L48" s="17" t="s">
        <v>195</v>
      </c>
      <c r="M48" s="17" t="s">
        <v>195</v>
      </c>
      <c r="N48" s="17" t="s">
        <v>195</v>
      </c>
      <c r="O48" s="17" t="s">
        <v>195</v>
      </c>
      <c r="P48" s="17" t="s">
        <v>195</v>
      </c>
      <c r="Q48" s="17" t="s">
        <v>195</v>
      </c>
      <c r="R48" s="17" t="s">
        <v>195</v>
      </c>
      <c r="S48" s="17" t="s">
        <v>195</v>
      </c>
      <c r="T48" s="17" t="s">
        <v>195</v>
      </c>
      <c r="U48" s="17" t="s">
        <v>195</v>
      </c>
      <c r="V48" s="17" t="s">
        <v>195</v>
      </c>
      <c r="W48" s="17" t="s">
        <v>195</v>
      </c>
      <c r="X48" s="17" t="s">
        <v>195</v>
      </c>
      <c r="Y48" s="17" t="s">
        <v>195</v>
      </c>
      <c r="Z48" s="17" t="s">
        <v>195</v>
      </c>
      <c r="AA48" s="22">
        <f t="shared" si="1"/>
        <v>0</v>
      </c>
    </row>
    <row r="49" spans="1:27" s="8" customFormat="1" ht="61" customHeight="1" x14ac:dyDescent="0.25">
      <c r="A49" s="2" t="s">
        <v>102</v>
      </c>
      <c r="B49" s="23" t="s">
        <v>59</v>
      </c>
      <c r="C49" s="53"/>
      <c r="D49" s="17" t="s">
        <v>195</v>
      </c>
      <c r="E49" s="17" t="s">
        <v>195</v>
      </c>
      <c r="F49" s="17" t="s">
        <v>195</v>
      </c>
      <c r="G49" s="17" t="s">
        <v>195</v>
      </c>
      <c r="H49" s="17" t="s">
        <v>195</v>
      </c>
      <c r="I49" s="17" t="s">
        <v>195</v>
      </c>
      <c r="J49" s="17" t="s">
        <v>195</v>
      </c>
      <c r="K49" s="17" t="s">
        <v>195</v>
      </c>
      <c r="L49" s="17" t="s">
        <v>195</v>
      </c>
      <c r="M49" s="17" t="s">
        <v>195</v>
      </c>
      <c r="N49" s="17" t="s">
        <v>195</v>
      </c>
      <c r="O49" s="17" t="s">
        <v>195</v>
      </c>
      <c r="P49" s="17" t="s">
        <v>195</v>
      </c>
      <c r="Q49" s="17" t="s">
        <v>195</v>
      </c>
      <c r="R49" s="17" t="s">
        <v>195</v>
      </c>
      <c r="S49" s="17" t="s">
        <v>195</v>
      </c>
      <c r="T49" s="17" t="s">
        <v>195</v>
      </c>
      <c r="U49" s="17" t="s">
        <v>195</v>
      </c>
      <c r="V49" s="17" t="s">
        <v>195</v>
      </c>
      <c r="W49" s="17" t="s">
        <v>195</v>
      </c>
      <c r="X49" s="17" t="s">
        <v>195</v>
      </c>
      <c r="Y49" s="17" t="s">
        <v>195</v>
      </c>
      <c r="Z49" s="17" t="s">
        <v>195</v>
      </c>
      <c r="AA49" s="22">
        <f t="shared" si="1"/>
        <v>0</v>
      </c>
    </row>
    <row r="50" spans="1:27" ht="39" x14ac:dyDescent="0.25">
      <c r="A50" s="2" t="s">
        <v>93</v>
      </c>
      <c r="B50" s="23" t="s">
        <v>16</v>
      </c>
      <c r="C50" s="53"/>
      <c r="D50" s="17" t="s">
        <v>195</v>
      </c>
      <c r="E50" s="17" t="s">
        <v>195</v>
      </c>
      <c r="F50" s="17" t="s">
        <v>195</v>
      </c>
      <c r="G50" s="17" t="s">
        <v>195</v>
      </c>
      <c r="H50" s="17" t="s">
        <v>195</v>
      </c>
      <c r="I50" s="17" t="s">
        <v>195</v>
      </c>
      <c r="J50" s="17" t="s">
        <v>195</v>
      </c>
      <c r="K50" s="17" t="s">
        <v>195</v>
      </c>
      <c r="L50" s="17" t="s">
        <v>195</v>
      </c>
      <c r="M50" s="17" t="s">
        <v>195</v>
      </c>
      <c r="N50" s="17" t="s">
        <v>195</v>
      </c>
      <c r="O50" s="17" t="s">
        <v>195</v>
      </c>
      <c r="P50" s="17" t="s">
        <v>195</v>
      </c>
      <c r="Q50" s="17" t="s">
        <v>195</v>
      </c>
      <c r="R50" s="17" t="s">
        <v>195</v>
      </c>
      <c r="S50" s="17" t="s">
        <v>195</v>
      </c>
      <c r="T50" s="17" t="s">
        <v>195</v>
      </c>
      <c r="U50" s="17" t="s">
        <v>195</v>
      </c>
      <c r="V50" s="17" t="s">
        <v>195</v>
      </c>
      <c r="W50" s="17" t="s">
        <v>195</v>
      </c>
      <c r="X50" s="17" t="s">
        <v>195</v>
      </c>
      <c r="Y50" s="17" t="s">
        <v>195</v>
      </c>
      <c r="Z50" s="17" t="s">
        <v>195</v>
      </c>
      <c r="AA50" s="22">
        <f t="shared" si="1"/>
        <v>0</v>
      </c>
    </row>
    <row r="51" spans="1:27" s="8" customFormat="1" ht="26" x14ac:dyDescent="0.25">
      <c r="A51" s="2" t="s">
        <v>94</v>
      </c>
      <c r="B51" s="23" t="s">
        <v>18</v>
      </c>
      <c r="C51" s="53"/>
      <c r="D51" s="20" t="s">
        <v>195</v>
      </c>
      <c r="E51" s="20" t="s">
        <v>195</v>
      </c>
      <c r="F51" s="20" t="s">
        <v>195</v>
      </c>
      <c r="G51" s="20" t="s">
        <v>195</v>
      </c>
      <c r="H51" s="20" t="s">
        <v>195</v>
      </c>
      <c r="I51" s="20" t="s">
        <v>195</v>
      </c>
      <c r="J51" s="20" t="s">
        <v>195</v>
      </c>
      <c r="K51" s="20" t="s">
        <v>195</v>
      </c>
      <c r="L51" s="20" t="s">
        <v>195</v>
      </c>
      <c r="M51" s="20" t="s">
        <v>195</v>
      </c>
      <c r="N51" s="20" t="s">
        <v>195</v>
      </c>
      <c r="O51" s="20" t="s">
        <v>195</v>
      </c>
      <c r="P51" s="20" t="s">
        <v>195</v>
      </c>
      <c r="Q51" s="20" t="s">
        <v>195</v>
      </c>
      <c r="R51" s="20" t="s">
        <v>195</v>
      </c>
      <c r="S51" s="20" t="s">
        <v>195</v>
      </c>
      <c r="T51" s="20" t="s">
        <v>195</v>
      </c>
      <c r="U51" s="20" t="s">
        <v>195</v>
      </c>
      <c r="V51" s="20" t="s">
        <v>195</v>
      </c>
      <c r="W51" s="20" t="s">
        <v>195</v>
      </c>
      <c r="X51" s="20" t="s">
        <v>195</v>
      </c>
      <c r="Y51" s="20" t="s">
        <v>195</v>
      </c>
      <c r="Z51" s="20" t="s">
        <v>195</v>
      </c>
      <c r="AA51" s="22">
        <f t="shared" si="1"/>
        <v>0</v>
      </c>
    </row>
    <row r="52" spans="1:27" ht="26" x14ac:dyDescent="0.25">
      <c r="A52" s="2" t="s">
        <v>95</v>
      </c>
      <c r="B52" s="23" t="s">
        <v>18</v>
      </c>
      <c r="C52" s="53"/>
      <c r="D52" s="17" t="s">
        <v>196</v>
      </c>
      <c r="E52" s="17" t="s">
        <v>195</v>
      </c>
      <c r="F52" s="17" t="s">
        <v>195</v>
      </c>
      <c r="G52" s="17" t="s">
        <v>195</v>
      </c>
      <c r="H52" s="17" t="s">
        <v>195</v>
      </c>
      <c r="I52" s="17" t="s">
        <v>195</v>
      </c>
      <c r="J52" s="17" t="s">
        <v>195</v>
      </c>
      <c r="K52" s="17" t="s">
        <v>195</v>
      </c>
      <c r="L52" s="17" t="s">
        <v>195</v>
      </c>
      <c r="M52" s="17" t="s">
        <v>195</v>
      </c>
      <c r="N52" s="17" t="s">
        <v>195</v>
      </c>
      <c r="O52" s="17" t="s">
        <v>195</v>
      </c>
      <c r="P52" s="17" t="s">
        <v>195</v>
      </c>
      <c r="Q52" s="17" t="s">
        <v>195</v>
      </c>
      <c r="R52" s="17" t="s">
        <v>195</v>
      </c>
      <c r="S52" s="17" t="s">
        <v>195</v>
      </c>
      <c r="T52" s="17" t="s">
        <v>195</v>
      </c>
      <c r="U52" s="17" t="s">
        <v>195</v>
      </c>
      <c r="V52" s="17" t="s">
        <v>195</v>
      </c>
      <c r="W52" s="17" t="s">
        <v>195</v>
      </c>
      <c r="X52" s="17" t="s">
        <v>195</v>
      </c>
      <c r="Y52" s="17" t="s">
        <v>195</v>
      </c>
      <c r="Z52" s="17" t="s">
        <v>195</v>
      </c>
      <c r="AA52" s="22">
        <f t="shared" si="1"/>
        <v>1</v>
      </c>
    </row>
    <row r="53" spans="1:27" s="8" customFormat="1" ht="26" x14ac:dyDescent="0.25">
      <c r="A53" s="2" t="s">
        <v>58</v>
      </c>
      <c r="B53" s="23" t="s">
        <v>16</v>
      </c>
      <c r="C53" s="54"/>
      <c r="D53" s="17" t="s">
        <v>195</v>
      </c>
      <c r="E53" s="17" t="s">
        <v>195</v>
      </c>
      <c r="F53" s="17" t="s">
        <v>195</v>
      </c>
      <c r="G53" s="17" t="s">
        <v>195</v>
      </c>
      <c r="H53" s="17" t="s">
        <v>195</v>
      </c>
      <c r="I53" s="17" t="s">
        <v>195</v>
      </c>
      <c r="J53" s="17" t="s">
        <v>195</v>
      </c>
      <c r="K53" s="17" t="s">
        <v>195</v>
      </c>
      <c r="L53" s="17" t="s">
        <v>195</v>
      </c>
      <c r="M53" s="17" t="s">
        <v>195</v>
      </c>
      <c r="N53" s="17" t="s">
        <v>195</v>
      </c>
      <c r="O53" s="17" t="s">
        <v>195</v>
      </c>
      <c r="P53" s="17" t="s">
        <v>195</v>
      </c>
      <c r="Q53" s="17" t="s">
        <v>195</v>
      </c>
      <c r="R53" s="17" t="s">
        <v>195</v>
      </c>
      <c r="S53" s="17" t="s">
        <v>195</v>
      </c>
      <c r="T53" s="17" t="s">
        <v>195</v>
      </c>
      <c r="U53" s="17" t="s">
        <v>195</v>
      </c>
      <c r="V53" s="17" t="s">
        <v>195</v>
      </c>
      <c r="W53" s="17" t="s">
        <v>195</v>
      </c>
      <c r="X53" s="17" t="s">
        <v>195</v>
      </c>
      <c r="Y53" s="17" t="s">
        <v>195</v>
      </c>
      <c r="Z53" s="17" t="s">
        <v>195</v>
      </c>
      <c r="AA53" s="22">
        <f t="shared" si="1"/>
        <v>0</v>
      </c>
    </row>
    <row r="54" spans="1:27" s="8" customFormat="1" x14ac:dyDescent="0.25">
      <c r="A54" s="2" t="s">
        <v>24</v>
      </c>
      <c r="B54" s="23" t="s">
        <v>16</v>
      </c>
      <c r="C54" s="21" t="s">
        <v>49</v>
      </c>
      <c r="D54" s="17" t="s">
        <v>195</v>
      </c>
      <c r="E54" s="17" t="s">
        <v>195</v>
      </c>
      <c r="F54" s="17" t="s">
        <v>195</v>
      </c>
      <c r="G54" s="17" t="s">
        <v>195</v>
      </c>
      <c r="H54" s="17" t="s">
        <v>195</v>
      </c>
      <c r="I54" s="17" t="s">
        <v>195</v>
      </c>
      <c r="J54" s="17" t="s">
        <v>195</v>
      </c>
      <c r="K54" s="17" t="s">
        <v>195</v>
      </c>
      <c r="L54" s="17" t="s">
        <v>195</v>
      </c>
      <c r="M54" s="17" t="s">
        <v>195</v>
      </c>
      <c r="N54" s="17" t="s">
        <v>195</v>
      </c>
      <c r="O54" s="17" t="s">
        <v>195</v>
      </c>
      <c r="P54" s="17" t="s">
        <v>195</v>
      </c>
      <c r="Q54" s="17" t="s">
        <v>195</v>
      </c>
      <c r="R54" s="17" t="s">
        <v>195</v>
      </c>
      <c r="S54" s="17" t="s">
        <v>195</v>
      </c>
      <c r="T54" s="17" t="s">
        <v>195</v>
      </c>
      <c r="U54" s="17" t="s">
        <v>195</v>
      </c>
      <c r="V54" s="17" t="s">
        <v>195</v>
      </c>
      <c r="W54" s="17" t="s">
        <v>195</v>
      </c>
      <c r="X54" s="17" t="s">
        <v>195</v>
      </c>
      <c r="Y54" s="17" t="s">
        <v>195</v>
      </c>
      <c r="Z54" s="17" t="s">
        <v>195</v>
      </c>
      <c r="AA54" s="22">
        <f t="shared" si="1"/>
        <v>0</v>
      </c>
    </row>
    <row r="55" spans="1:27" s="10" customFormat="1" x14ac:dyDescent="0.25">
      <c r="A55" s="47" t="s">
        <v>12</v>
      </c>
      <c r="B55" s="47"/>
      <c r="C55" s="9" t="s">
        <v>16</v>
      </c>
      <c r="D55" s="9" t="str">
        <f>IF(D3="N","",IF(D54="","",IF(OR(D9="N",D10="N",D11="N",D12="N",D13="N",D14="N",D15="N",D16="N",D17="N",D18="N",D19="N",D20="N",D21="N",D23="N",D24="N",D25="N",D26="N",D27="N",D28="N",D29="N",D30="N",D31="N",D32="N",D33="N",D34="N",D35="N",D36="N",D37="N",D41="N",D42="N",D44="N",D45="N",D46="n",D47="N",D49="N",D51="N",D52="N"),"N","Y")))</f>
        <v>N</v>
      </c>
      <c r="E55" s="9" t="str">
        <f t="shared" ref="E55:Z55" si="2">IF(E3="N","",IF(E54="","",IF(OR(E9="N",E10="N",E11="N",E12="N",E13="N",E14="N",E15="N",E16="N",E17="N",E18="N",E19="N",E20="N",E21="N",E23="N",E24="N",E25="N",E26="N",E27="N",E28="N",E29="N",E30="N",E31="N",E32="N",E33="N",E34="N",E35="N",E36="N",E37="N",E41="N",E42="N",E44="N",E45="N",E46="n",E47="N",E49="N",E51="N",E52="N"),"N","Y")))</f>
        <v>Y</v>
      </c>
      <c r="F55" s="9" t="str">
        <f t="shared" si="2"/>
        <v>Y</v>
      </c>
      <c r="G55" s="9" t="str">
        <f t="shared" si="2"/>
        <v>Y</v>
      </c>
      <c r="H55" s="9" t="str">
        <f t="shared" si="2"/>
        <v>Y</v>
      </c>
      <c r="I55" s="9" t="str">
        <f t="shared" si="2"/>
        <v>Y</v>
      </c>
      <c r="J55" s="9" t="str">
        <f t="shared" si="2"/>
        <v>Y</v>
      </c>
      <c r="K55" s="9" t="str">
        <f t="shared" si="2"/>
        <v>Y</v>
      </c>
      <c r="L55" s="9" t="str">
        <f t="shared" si="2"/>
        <v>N</v>
      </c>
      <c r="M55" s="9" t="str">
        <f t="shared" si="2"/>
        <v>N</v>
      </c>
      <c r="N55" s="9" t="str">
        <f t="shared" si="2"/>
        <v>Y</v>
      </c>
      <c r="O55" s="9" t="str">
        <f t="shared" si="2"/>
        <v>Y</v>
      </c>
      <c r="P55" s="9" t="str">
        <f t="shared" si="2"/>
        <v>Y</v>
      </c>
      <c r="Q55" s="9" t="str">
        <f t="shared" si="2"/>
        <v>Y</v>
      </c>
      <c r="R55" s="9" t="str">
        <f t="shared" si="2"/>
        <v>Y</v>
      </c>
      <c r="S55" s="9" t="str">
        <f t="shared" si="2"/>
        <v>Y</v>
      </c>
      <c r="T55" s="9" t="str">
        <f t="shared" si="2"/>
        <v>Y</v>
      </c>
      <c r="U55" s="9" t="str">
        <f t="shared" si="2"/>
        <v>Y</v>
      </c>
      <c r="V55" s="9" t="str">
        <f t="shared" si="2"/>
        <v>Y</v>
      </c>
      <c r="W55" s="9" t="str">
        <f t="shared" si="2"/>
        <v>Y</v>
      </c>
      <c r="X55" s="9" t="str">
        <f t="shared" si="2"/>
        <v>Y</v>
      </c>
      <c r="Y55" s="9" t="str">
        <f t="shared" si="2"/>
        <v>Y</v>
      </c>
      <c r="Z55" s="9" t="str">
        <f t="shared" si="2"/>
        <v>Y</v>
      </c>
      <c r="AA55" s="22">
        <f t="shared" si="1"/>
        <v>3</v>
      </c>
    </row>
    <row r="56" spans="1:27" s="10" customFormat="1" x14ac:dyDescent="0.25">
      <c r="A56" s="47" t="s">
        <v>13</v>
      </c>
      <c r="B56" s="47"/>
      <c r="C56" s="9" t="s">
        <v>10</v>
      </c>
      <c r="D56" s="9" t="str">
        <f>IF(D3="N","N",IF(D54="","",IF(OR(D3="N",D22="N",D38="N",D39="N",D40="N",D43="N",D48="N",D50="N",D53="N",D54="N",D55="N"),"N","Y")))</f>
        <v>N</v>
      </c>
      <c r="E56" s="9" t="str">
        <f t="shared" ref="E56:Z56" si="3">IF(E3="N","N",IF(E54="","",IF(OR(E3="N",E22="N",E38="N",E39="N",E40="N",E43="N",E48="N",E50="N",E53="N",E54="N",E55="N"),"N","Y")))</f>
        <v>Y</v>
      </c>
      <c r="F56" s="9" t="str">
        <f t="shared" si="3"/>
        <v>Y</v>
      </c>
      <c r="G56" s="9" t="str">
        <f t="shared" si="3"/>
        <v>Y</v>
      </c>
      <c r="H56" s="9" t="str">
        <f t="shared" si="3"/>
        <v>Y</v>
      </c>
      <c r="I56" s="9" t="str">
        <f t="shared" si="3"/>
        <v>N</v>
      </c>
      <c r="J56" s="9" t="str">
        <f t="shared" si="3"/>
        <v>Y</v>
      </c>
      <c r="K56" s="9" t="str">
        <f t="shared" si="3"/>
        <v>Y</v>
      </c>
      <c r="L56" s="9" t="str">
        <f t="shared" si="3"/>
        <v>N</v>
      </c>
      <c r="M56" s="9" t="str">
        <f t="shared" si="3"/>
        <v>N</v>
      </c>
      <c r="N56" s="9" t="str">
        <f t="shared" si="3"/>
        <v>Y</v>
      </c>
      <c r="O56" s="9" t="str">
        <f t="shared" si="3"/>
        <v>Y</v>
      </c>
      <c r="P56" s="9" t="str">
        <f t="shared" si="3"/>
        <v>Y</v>
      </c>
      <c r="Q56" s="9" t="str">
        <f t="shared" si="3"/>
        <v>Y</v>
      </c>
      <c r="R56" s="9" t="str">
        <f t="shared" si="3"/>
        <v>Y</v>
      </c>
      <c r="S56" s="9" t="str">
        <f t="shared" si="3"/>
        <v>Y</v>
      </c>
      <c r="T56" s="9" t="str">
        <f t="shared" si="3"/>
        <v>Y</v>
      </c>
      <c r="U56" s="9" t="str">
        <f t="shared" si="3"/>
        <v>Y</v>
      </c>
      <c r="V56" s="9" t="str">
        <f t="shared" si="3"/>
        <v>Y</v>
      </c>
      <c r="W56" s="9" t="str">
        <f t="shared" si="3"/>
        <v>Y</v>
      </c>
      <c r="X56" s="9" t="str">
        <f t="shared" si="3"/>
        <v>Y</v>
      </c>
      <c r="Y56" s="9" t="str">
        <f t="shared" si="3"/>
        <v>Y</v>
      </c>
      <c r="Z56" s="9" t="str">
        <f t="shared" si="3"/>
        <v>Y</v>
      </c>
      <c r="AA56" s="22">
        <f t="shared" si="1"/>
        <v>4</v>
      </c>
    </row>
    <row r="57" spans="1:27" ht="18.649999999999999" customHeight="1" x14ac:dyDescent="0.25">
      <c r="A57" s="24" t="s">
        <v>51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2"/>
    </row>
    <row r="58" spans="1:27" s="8" customFormat="1" ht="26" x14ac:dyDescent="0.25">
      <c r="A58" s="2" t="s">
        <v>96</v>
      </c>
      <c r="B58" s="3" t="s">
        <v>19</v>
      </c>
      <c r="C58" s="44" t="s">
        <v>191</v>
      </c>
      <c r="D58" s="28" t="s">
        <v>195</v>
      </c>
      <c r="E58" s="28" t="s">
        <v>195</v>
      </c>
      <c r="F58" s="28" t="s">
        <v>195</v>
      </c>
      <c r="G58" s="28" t="s">
        <v>195</v>
      </c>
      <c r="H58" s="28" t="s">
        <v>195</v>
      </c>
      <c r="I58" s="28" t="s">
        <v>195</v>
      </c>
      <c r="J58" s="28" t="s">
        <v>195</v>
      </c>
      <c r="K58" s="28" t="s">
        <v>195</v>
      </c>
      <c r="L58" s="28" t="s">
        <v>195</v>
      </c>
      <c r="M58" s="28" t="s">
        <v>195</v>
      </c>
      <c r="N58" s="28" t="s">
        <v>195</v>
      </c>
      <c r="O58" s="28" t="s">
        <v>195</v>
      </c>
      <c r="P58" s="28" t="s">
        <v>195</v>
      </c>
      <c r="Q58" s="28" t="s">
        <v>195</v>
      </c>
      <c r="R58" s="28" t="s">
        <v>195</v>
      </c>
      <c r="S58" s="28" t="s">
        <v>195</v>
      </c>
      <c r="T58" s="28" t="s">
        <v>195</v>
      </c>
      <c r="U58" s="28" t="s">
        <v>195</v>
      </c>
      <c r="V58" s="28" t="s">
        <v>195</v>
      </c>
      <c r="W58" s="28" t="s">
        <v>195</v>
      </c>
      <c r="X58" s="28" t="s">
        <v>195</v>
      </c>
      <c r="Y58" s="28" t="s">
        <v>195</v>
      </c>
      <c r="Z58" s="28" t="s">
        <v>195</v>
      </c>
      <c r="AA58" s="22">
        <f>COUNTIF(D58:Z58,"N")</f>
        <v>0</v>
      </c>
    </row>
    <row r="59" spans="1:27" ht="26" x14ac:dyDescent="0.25">
      <c r="A59" s="2" t="s">
        <v>99</v>
      </c>
      <c r="B59" s="5" t="s">
        <v>19</v>
      </c>
      <c r="C59" s="45"/>
      <c r="D59" s="28" t="s">
        <v>195</v>
      </c>
      <c r="E59" s="28" t="s">
        <v>195</v>
      </c>
      <c r="F59" s="28" t="s">
        <v>195</v>
      </c>
      <c r="G59" s="28" t="s">
        <v>195</v>
      </c>
      <c r="H59" s="28" t="s">
        <v>195</v>
      </c>
      <c r="I59" s="28" t="s">
        <v>195</v>
      </c>
      <c r="J59" s="28" t="s">
        <v>195</v>
      </c>
      <c r="K59" s="28" t="s">
        <v>195</v>
      </c>
      <c r="L59" s="28" t="s">
        <v>195</v>
      </c>
      <c r="M59" s="28" t="s">
        <v>195</v>
      </c>
      <c r="N59" s="28" t="s">
        <v>195</v>
      </c>
      <c r="O59" s="28" t="s">
        <v>195</v>
      </c>
      <c r="P59" s="28" t="s">
        <v>195</v>
      </c>
      <c r="Q59" s="28" t="s">
        <v>195</v>
      </c>
      <c r="R59" s="28" t="s">
        <v>195</v>
      </c>
      <c r="S59" s="28" t="s">
        <v>195</v>
      </c>
      <c r="T59" s="28" t="s">
        <v>195</v>
      </c>
      <c r="U59" s="28" t="s">
        <v>195</v>
      </c>
      <c r="V59" s="28" t="s">
        <v>195</v>
      </c>
      <c r="W59" s="28" t="s">
        <v>195</v>
      </c>
      <c r="X59" s="28" t="s">
        <v>195</v>
      </c>
      <c r="Y59" s="28" t="s">
        <v>195</v>
      </c>
      <c r="Z59" s="28" t="s">
        <v>195</v>
      </c>
      <c r="AA59" s="22">
        <f>COUNTIF(D59:Z59,"N")</f>
        <v>0</v>
      </c>
    </row>
    <row r="60" spans="1:27" ht="27" customHeight="1" x14ac:dyDescent="0.25">
      <c r="A60" s="2" t="s">
        <v>8</v>
      </c>
      <c r="B60" s="43" t="s">
        <v>19</v>
      </c>
      <c r="C60" s="43" t="s">
        <v>194</v>
      </c>
      <c r="D60" s="39">
        <v>20</v>
      </c>
      <c r="E60" s="39">
        <v>23</v>
      </c>
      <c r="F60" s="39">
        <v>2</v>
      </c>
      <c r="G60" s="39">
        <v>5</v>
      </c>
      <c r="H60" s="39">
        <v>7</v>
      </c>
      <c r="I60" s="39">
        <v>9</v>
      </c>
      <c r="J60" s="39">
        <v>12</v>
      </c>
      <c r="K60" s="39">
        <v>14</v>
      </c>
      <c r="L60" s="39">
        <v>17</v>
      </c>
      <c r="M60" s="39">
        <v>19</v>
      </c>
      <c r="N60" s="39">
        <v>21</v>
      </c>
      <c r="O60" s="39">
        <v>1</v>
      </c>
      <c r="P60" s="39">
        <v>3</v>
      </c>
      <c r="Q60" s="39">
        <v>6</v>
      </c>
      <c r="R60" s="39">
        <v>8</v>
      </c>
      <c r="S60" s="39">
        <v>10</v>
      </c>
      <c r="T60" s="39">
        <v>13</v>
      </c>
      <c r="U60" s="39">
        <v>15</v>
      </c>
      <c r="V60" s="39">
        <v>18</v>
      </c>
      <c r="W60" s="39">
        <v>22</v>
      </c>
      <c r="X60" s="39">
        <v>4</v>
      </c>
      <c r="Y60" s="39">
        <v>11</v>
      </c>
      <c r="Z60" s="39">
        <v>16</v>
      </c>
      <c r="AA60" s="15"/>
    </row>
  </sheetData>
  <mergeCells count="16">
    <mergeCell ref="C58:C59"/>
    <mergeCell ref="AA1:AA2"/>
    <mergeCell ref="A55:B55"/>
    <mergeCell ref="A56:B56"/>
    <mergeCell ref="A8:B8"/>
    <mergeCell ref="A4:B4"/>
    <mergeCell ref="B7:C7"/>
    <mergeCell ref="B1:B2"/>
    <mergeCell ref="C1:C2"/>
    <mergeCell ref="C10:C18"/>
    <mergeCell ref="C19:C22"/>
    <mergeCell ref="C23:C24"/>
    <mergeCell ref="C25:C36"/>
    <mergeCell ref="C37:C43"/>
    <mergeCell ref="C45:C46"/>
    <mergeCell ref="C47:C53"/>
  </mergeCells>
  <conditionalFormatting sqref="D3:Z3 D9:Z56 D58:Z59">
    <cfRule type="cellIs" dxfId="4" priority="20" operator="equal">
      <formula>"N"</formula>
    </cfRule>
  </conditionalFormatting>
  <conditionalFormatting sqref="D5:Z6 D9:Z55 D58:Z59">
    <cfRule type="expression" dxfId="3" priority="3" stopIfTrue="1">
      <formula>D$3="N"</formula>
    </cfRule>
  </conditionalFormatting>
  <printOptions horizontalCentered="1"/>
  <pageMargins left="0.7" right="0.7" top="0.75" bottom="0.75" header="0.3" footer="0.3"/>
  <pageSetup paperSize="3" scale="78" orientation="landscape" r:id="rId1"/>
  <headerFooter>
    <oddHeader>&amp;C2015-112 SAIL RFA Scoring Sheets</oddHeader>
    <oddFooter>&amp;R12/1/15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zoomScale="60" zoomScaleNormal="60" zoomScaleSheetLayoutView="3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O35" sqref="O35"/>
    </sheetView>
  </sheetViews>
  <sheetFormatPr defaultColWidth="9.1796875" defaultRowHeight="12" x14ac:dyDescent="0.25"/>
  <cols>
    <col min="1" max="1" width="12.08984375" style="71" customWidth="1"/>
    <col min="2" max="2" width="24.90625" style="72" customWidth="1"/>
    <col min="3" max="3" width="11.453125" style="71" bestFit="1" customWidth="1"/>
    <col min="4" max="4" width="5.453125" style="71" customWidth="1"/>
    <col min="5" max="5" width="18.26953125" style="71" customWidth="1"/>
    <col min="6" max="6" width="43.1796875" style="71" customWidth="1"/>
    <col min="7" max="7" width="5.453125" style="71" customWidth="1"/>
    <col min="8" max="8" width="5.453125" style="73" customWidth="1"/>
    <col min="9" max="9" width="5.453125" style="71" customWidth="1"/>
    <col min="10" max="10" width="13" style="71" hidden="1" customWidth="1"/>
    <col min="11" max="11" width="12.54296875" style="71" hidden="1" customWidth="1"/>
    <col min="12" max="12" width="12.54296875" style="71" customWidth="1"/>
    <col min="13" max="13" width="5.453125" style="71" bestFit="1" customWidth="1"/>
    <col min="14" max="14" width="5.453125" style="71" customWidth="1"/>
    <col min="15" max="15" width="10.1796875" style="71" bestFit="1" customWidth="1"/>
    <col min="16" max="16" width="12.1796875" style="71" bestFit="1" customWidth="1"/>
    <col min="17" max="17" width="12.54296875" style="71" customWidth="1"/>
    <col min="18" max="18" width="7.81640625" style="71" bestFit="1" customWidth="1"/>
    <col min="19" max="19" width="5.453125" style="71" customWidth="1"/>
    <col min="20" max="16384" width="9.1796875" style="71"/>
  </cols>
  <sheetData>
    <row r="1" spans="1:19" s="27" customFormat="1" ht="86.5" customHeight="1" x14ac:dyDescent="0.25">
      <c r="A1" s="29" t="s">
        <v>0</v>
      </c>
      <c r="B1" s="29" t="s">
        <v>3</v>
      </c>
      <c r="C1" s="29" t="s">
        <v>4</v>
      </c>
      <c r="D1" s="30" t="s">
        <v>27</v>
      </c>
      <c r="E1" s="29" t="s">
        <v>1</v>
      </c>
      <c r="F1" s="29" t="s">
        <v>2</v>
      </c>
      <c r="G1" s="29" t="s">
        <v>22</v>
      </c>
      <c r="H1" s="29" t="s">
        <v>21</v>
      </c>
      <c r="I1" s="29" t="s">
        <v>5</v>
      </c>
      <c r="J1" s="29" t="s">
        <v>26</v>
      </c>
      <c r="K1" s="29" t="s">
        <v>38</v>
      </c>
      <c r="L1" s="29" t="s">
        <v>103</v>
      </c>
      <c r="M1" s="29" t="s">
        <v>14</v>
      </c>
      <c r="N1" s="29" t="s">
        <v>9</v>
      </c>
      <c r="O1" s="29" t="s">
        <v>11</v>
      </c>
      <c r="P1" s="29" t="s">
        <v>104</v>
      </c>
      <c r="Q1" s="29" t="s">
        <v>52</v>
      </c>
      <c r="R1" s="29" t="s">
        <v>6</v>
      </c>
      <c r="S1" s="29" t="s">
        <v>8</v>
      </c>
    </row>
    <row r="2" spans="1:19" s="27" customFormat="1" ht="28" customHeight="1" x14ac:dyDescent="0.3">
      <c r="A2" s="74" t="s">
        <v>205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1:19" s="64" customFormat="1" x14ac:dyDescent="0.25">
      <c r="A3" s="35" t="s">
        <v>108</v>
      </c>
      <c r="B3" s="35" t="s">
        <v>109</v>
      </c>
      <c r="C3" s="35" t="s">
        <v>29</v>
      </c>
      <c r="D3" s="36" t="s">
        <v>107</v>
      </c>
      <c r="E3" s="35" t="s">
        <v>155</v>
      </c>
      <c r="F3" s="35" t="s">
        <v>168</v>
      </c>
      <c r="G3" s="36" t="s">
        <v>185</v>
      </c>
      <c r="H3" s="36" t="s">
        <v>188</v>
      </c>
      <c r="I3" s="59">
        <v>90</v>
      </c>
      <c r="J3" s="37">
        <v>5000000</v>
      </c>
      <c r="K3" s="37">
        <v>411400</v>
      </c>
      <c r="L3" s="60">
        <v>5411400</v>
      </c>
      <c r="M3" s="61" t="s">
        <v>195</v>
      </c>
      <c r="N3" s="61">
        <v>23</v>
      </c>
      <c r="O3" s="61" t="s">
        <v>195</v>
      </c>
      <c r="P3" s="62">
        <v>55555.555555555555</v>
      </c>
      <c r="Q3" s="63">
        <v>0</v>
      </c>
      <c r="R3" s="61" t="s">
        <v>195</v>
      </c>
      <c r="S3" s="59">
        <v>23</v>
      </c>
    </row>
    <row r="4" spans="1:19" s="64" customFormat="1" x14ac:dyDescent="0.25">
      <c r="A4" s="35" t="s">
        <v>110</v>
      </c>
      <c r="B4" s="35" t="s">
        <v>111</v>
      </c>
      <c r="C4" s="35" t="s">
        <v>36</v>
      </c>
      <c r="D4" s="36" t="s">
        <v>112</v>
      </c>
      <c r="E4" s="35" t="s">
        <v>156</v>
      </c>
      <c r="F4" s="35" t="s">
        <v>169</v>
      </c>
      <c r="G4" s="36" t="s">
        <v>185</v>
      </c>
      <c r="H4" s="36" t="s">
        <v>188</v>
      </c>
      <c r="I4" s="59">
        <v>64</v>
      </c>
      <c r="J4" s="37">
        <v>3600000</v>
      </c>
      <c r="K4" s="37">
        <v>296100</v>
      </c>
      <c r="L4" s="60">
        <v>3896100</v>
      </c>
      <c r="M4" s="61" t="s">
        <v>195</v>
      </c>
      <c r="N4" s="61">
        <v>23</v>
      </c>
      <c r="O4" s="61" t="s">
        <v>195</v>
      </c>
      <c r="P4" s="62">
        <v>56250</v>
      </c>
      <c r="Q4" s="63">
        <v>0</v>
      </c>
      <c r="R4" s="61" t="s">
        <v>195</v>
      </c>
      <c r="S4" s="59">
        <v>2</v>
      </c>
    </row>
    <row r="5" spans="1:19" s="64" customFormat="1" x14ac:dyDescent="0.25">
      <c r="A5" s="35" t="s">
        <v>113</v>
      </c>
      <c r="B5" s="35" t="s">
        <v>114</v>
      </c>
      <c r="C5" s="35" t="s">
        <v>37</v>
      </c>
      <c r="D5" s="36" t="s">
        <v>107</v>
      </c>
      <c r="E5" s="35" t="s">
        <v>157</v>
      </c>
      <c r="F5" s="35" t="s">
        <v>170</v>
      </c>
      <c r="G5" s="36" t="s">
        <v>186</v>
      </c>
      <c r="H5" s="36" t="s">
        <v>188</v>
      </c>
      <c r="I5" s="59">
        <v>141</v>
      </c>
      <c r="J5" s="37">
        <v>4018404</v>
      </c>
      <c r="K5" s="37">
        <v>889600</v>
      </c>
      <c r="L5" s="60">
        <v>4908004</v>
      </c>
      <c r="M5" s="61" t="s">
        <v>195</v>
      </c>
      <c r="N5" s="61">
        <v>23</v>
      </c>
      <c r="O5" s="61" t="s">
        <v>195</v>
      </c>
      <c r="P5" s="62">
        <v>28499.319148936171</v>
      </c>
      <c r="Q5" s="63">
        <v>0</v>
      </c>
      <c r="R5" s="61" t="s">
        <v>195</v>
      </c>
      <c r="S5" s="59">
        <v>5</v>
      </c>
    </row>
    <row r="6" spans="1:19" s="64" customFormat="1" ht="24" x14ac:dyDescent="0.25">
      <c r="A6" s="35" t="s">
        <v>115</v>
      </c>
      <c r="B6" s="35" t="s">
        <v>116</v>
      </c>
      <c r="C6" s="35" t="s">
        <v>33</v>
      </c>
      <c r="D6" s="36" t="s">
        <v>112</v>
      </c>
      <c r="E6" s="35" t="s">
        <v>158</v>
      </c>
      <c r="F6" s="35" t="s">
        <v>171</v>
      </c>
      <c r="G6" s="36" t="s">
        <v>186</v>
      </c>
      <c r="H6" s="36" t="s">
        <v>188</v>
      </c>
      <c r="I6" s="59">
        <v>100</v>
      </c>
      <c r="J6" s="37">
        <v>3300000</v>
      </c>
      <c r="K6" s="37">
        <v>669000</v>
      </c>
      <c r="L6" s="60">
        <v>3969000</v>
      </c>
      <c r="M6" s="61" t="s">
        <v>195</v>
      </c>
      <c r="N6" s="61">
        <v>23</v>
      </c>
      <c r="O6" s="61" t="s">
        <v>195</v>
      </c>
      <c r="P6" s="62">
        <v>33000</v>
      </c>
      <c r="Q6" s="63">
        <v>0</v>
      </c>
      <c r="R6" s="61" t="s">
        <v>195</v>
      </c>
      <c r="S6" s="59">
        <v>7</v>
      </c>
    </row>
    <row r="7" spans="1:19" s="64" customFormat="1" x14ac:dyDescent="0.25">
      <c r="A7" s="35" t="s">
        <v>197</v>
      </c>
      <c r="B7" s="35" t="s">
        <v>120</v>
      </c>
      <c r="C7" s="35" t="s">
        <v>45</v>
      </c>
      <c r="D7" s="36" t="s">
        <v>107</v>
      </c>
      <c r="E7" s="35" t="s">
        <v>159</v>
      </c>
      <c r="F7" s="35" t="s">
        <v>173</v>
      </c>
      <c r="G7" s="36" t="s">
        <v>185</v>
      </c>
      <c r="H7" s="36" t="s">
        <v>187</v>
      </c>
      <c r="I7" s="59">
        <v>96</v>
      </c>
      <c r="J7" s="37">
        <v>4797370.8499999996</v>
      </c>
      <c r="K7" s="37">
        <v>500100</v>
      </c>
      <c r="L7" s="60">
        <v>5297470.8499999996</v>
      </c>
      <c r="M7" s="61" t="s">
        <v>195</v>
      </c>
      <c r="N7" s="61">
        <v>23</v>
      </c>
      <c r="O7" s="61" t="s">
        <v>195</v>
      </c>
      <c r="P7" s="62">
        <v>49972.613020833327</v>
      </c>
      <c r="Q7" s="63">
        <v>0</v>
      </c>
      <c r="R7" s="61" t="s">
        <v>195</v>
      </c>
      <c r="S7" s="59">
        <v>12</v>
      </c>
    </row>
    <row r="8" spans="1:19" s="64" customFormat="1" x14ac:dyDescent="0.25">
      <c r="A8" s="35" t="s">
        <v>198</v>
      </c>
      <c r="B8" s="35" t="s">
        <v>122</v>
      </c>
      <c r="C8" s="35" t="s">
        <v>28</v>
      </c>
      <c r="D8" s="36" t="s">
        <v>112</v>
      </c>
      <c r="E8" s="35" t="s">
        <v>160</v>
      </c>
      <c r="F8" s="35" t="s">
        <v>174</v>
      </c>
      <c r="G8" s="36" t="s">
        <v>185</v>
      </c>
      <c r="H8" s="36" t="s">
        <v>188</v>
      </c>
      <c r="I8" s="59">
        <v>101</v>
      </c>
      <c r="J8" s="37">
        <v>4971218.13</v>
      </c>
      <c r="K8" s="37">
        <v>720500</v>
      </c>
      <c r="L8" s="60">
        <v>5691718.1299999999</v>
      </c>
      <c r="M8" s="61" t="s">
        <v>195</v>
      </c>
      <c r="N8" s="61">
        <v>23</v>
      </c>
      <c r="O8" s="61" t="s">
        <v>195</v>
      </c>
      <c r="P8" s="62">
        <v>49219.981485148513</v>
      </c>
      <c r="Q8" s="63">
        <v>0</v>
      </c>
      <c r="R8" s="61" t="s">
        <v>195</v>
      </c>
      <c r="S8" s="59">
        <v>14</v>
      </c>
    </row>
    <row r="9" spans="1:19" s="64" customFormat="1" x14ac:dyDescent="0.25">
      <c r="A9" s="35" t="s">
        <v>199</v>
      </c>
      <c r="B9" s="35" t="s">
        <v>129</v>
      </c>
      <c r="C9" s="35" t="s">
        <v>41</v>
      </c>
      <c r="D9" s="36" t="s">
        <v>107</v>
      </c>
      <c r="E9" s="35" t="s">
        <v>155</v>
      </c>
      <c r="F9" s="35" t="s">
        <v>176</v>
      </c>
      <c r="G9" s="36" t="s">
        <v>185</v>
      </c>
      <c r="H9" s="36" t="s">
        <v>188</v>
      </c>
      <c r="I9" s="59">
        <v>85</v>
      </c>
      <c r="J9" s="37">
        <v>4759365.8</v>
      </c>
      <c r="K9" s="37">
        <v>536200</v>
      </c>
      <c r="L9" s="60">
        <v>5295565.8</v>
      </c>
      <c r="M9" s="61" t="s">
        <v>195</v>
      </c>
      <c r="N9" s="61">
        <v>23</v>
      </c>
      <c r="O9" s="61" t="s">
        <v>195</v>
      </c>
      <c r="P9" s="62">
        <v>55992.538823529409</v>
      </c>
      <c r="Q9" s="63">
        <v>0</v>
      </c>
      <c r="R9" s="61" t="s">
        <v>195</v>
      </c>
      <c r="S9" s="59">
        <v>21</v>
      </c>
    </row>
    <row r="10" spans="1:19" s="64" customFormat="1" x14ac:dyDescent="0.25">
      <c r="A10" s="35" t="s">
        <v>130</v>
      </c>
      <c r="B10" s="35" t="s">
        <v>131</v>
      </c>
      <c r="C10" s="35" t="s">
        <v>43</v>
      </c>
      <c r="D10" s="36" t="s">
        <v>112</v>
      </c>
      <c r="E10" s="35" t="s">
        <v>155</v>
      </c>
      <c r="F10" s="35" t="s">
        <v>168</v>
      </c>
      <c r="G10" s="36" t="s">
        <v>185</v>
      </c>
      <c r="H10" s="36" t="s">
        <v>188</v>
      </c>
      <c r="I10" s="59">
        <v>96</v>
      </c>
      <c r="J10" s="37">
        <v>5000000</v>
      </c>
      <c r="K10" s="37">
        <v>460300</v>
      </c>
      <c r="L10" s="60">
        <v>5460300</v>
      </c>
      <c r="M10" s="61" t="s">
        <v>195</v>
      </c>
      <c r="N10" s="61">
        <v>23</v>
      </c>
      <c r="O10" s="61" t="s">
        <v>195</v>
      </c>
      <c r="P10" s="62">
        <v>52083.333333333336</v>
      </c>
      <c r="Q10" s="63">
        <v>0</v>
      </c>
      <c r="R10" s="61" t="s">
        <v>195</v>
      </c>
      <c r="S10" s="59">
        <v>1</v>
      </c>
    </row>
    <row r="11" spans="1:19" s="64" customFormat="1" x14ac:dyDescent="0.25">
      <c r="A11" s="35" t="s">
        <v>132</v>
      </c>
      <c r="B11" s="35" t="s">
        <v>133</v>
      </c>
      <c r="C11" s="35" t="s">
        <v>33</v>
      </c>
      <c r="D11" s="36" t="s">
        <v>112</v>
      </c>
      <c r="E11" s="35" t="s">
        <v>160</v>
      </c>
      <c r="F11" s="35" t="s">
        <v>177</v>
      </c>
      <c r="G11" s="36" t="s">
        <v>185</v>
      </c>
      <c r="H11" s="36" t="s">
        <v>188</v>
      </c>
      <c r="I11" s="59">
        <v>110</v>
      </c>
      <c r="J11" s="37">
        <v>5000000</v>
      </c>
      <c r="K11" s="37">
        <v>781900</v>
      </c>
      <c r="L11" s="60">
        <v>5781900</v>
      </c>
      <c r="M11" s="61" t="s">
        <v>195</v>
      </c>
      <c r="N11" s="61">
        <v>23</v>
      </c>
      <c r="O11" s="61" t="s">
        <v>195</v>
      </c>
      <c r="P11" s="62">
        <v>45454.545454545456</v>
      </c>
      <c r="Q11" s="63">
        <v>0</v>
      </c>
      <c r="R11" s="61" t="s">
        <v>195</v>
      </c>
      <c r="S11" s="59">
        <v>3</v>
      </c>
    </row>
    <row r="12" spans="1:19" s="64" customFormat="1" x14ac:dyDescent="0.25">
      <c r="A12" s="35" t="s">
        <v>134</v>
      </c>
      <c r="B12" s="35" t="s">
        <v>135</v>
      </c>
      <c r="C12" s="35" t="s">
        <v>31</v>
      </c>
      <c r="D12" s="36" t="s">
        <v>112</v>
      </c>
      <c r="E12" s="35" t="s">
        <v>163</v>
      </c>
      <c r="F12" s="35" t="s">
        <v>178</v>
      </c>
      <c r="G12" s="36" t="s">
        <v>185</v>
      </c>
      <c r="H12" s="36" t="s">
        <v>188</v>
      </c>
      <c r="I12" s="59">
        <v>106</v>
      </c>
      <c r="J12" s="37">
        <v>5000000</v>
      </c>
      <c r="K12" s="37">
        <v>778100</v>
      </c>
      <c r="L12" s="60">
        <v>5778100</v>
      </c>
      <c r="M12" s="61" t="s">
        <v>195</v>
      </c>
      <c r="N12" s="61">
        <v>16.5</v>
      </c>
      <c r="O12" s="61" t="s">
        <v>195</v>
      </c>
      <c r="P12" s="62">
        <v>47169.811320754714</v>
      </c>
      <c r="Q12" s="63">
        <v>3926000</v>
      </c>
      <c r="R12" s="61" t="s">
        <v>195</v>
      </c>
      <c r="S12" s="59">
        <v>6</v>
      </c>
    </row>
    <row r="13" spans="1:19" s="64" customFormat="1" ht="36" x14ac:dyDescent="0.25">
      <c r="A13" s="35" t="s">
        <v>136</v>
      </c>
      <c r="B13" s="35" t="s">
        <v>137</v>
      </c>
      <c r="C13" s="35" t="s">
        <v>32</v>
      </c>
      <c r="D13" s="36" t="s">
        <v>107</v>
      </c>
      <c r="E13" s="35" t="s">
        <v>164</v>
      </c>
      <c r="F13" s="35" t="s">
        <v>179</v>
      </c>
      <c r="G13" s="36" t="s">
        <v>186</v>
      </c>
      <c r="H13" s="36" t="s">
        <v>187</v>
      </c>
      <c r="I13" s="59">
        <v>108</v>
      </c>
      <c r="J13" s="37">
        <v>2800000</v>
      </c>
      <c r="K13" s="37">
        <v>536500</v>
      </c>
      <c r="L13" s="60">
        <v>3336500</v>
      </c>
      <c r="M13" s="61" t="s">
        <v>195</v>
      </c>
      <c r="N13" s="61">
        <v>23</v>
      </c>
      <c r="O13" s="61" t="s">
        <v>195</v>
      </c>
      <c r="P13" s="62">
        <v>25925.925925925927</v>
      </c>
      <c r="Q13" s="63">
        <v>0</v>
      </c>
      <c r="R13" s="61" t="s">
        <v>195</v>
      </c>
      <c r="S13" s="59">
        <v>8</v>
      </c>
    </row>
    <row r="14" spans="1:19" s="64" customFormat="1" x14ac:dyDescent="0.25">
      <c r="A14" s="35" t="s">
        <v>138</v>
      </c>
      <c r="B14" s="35" t="s">
        <v>139</v>
      </c>
      <c r="C14" s="35" t="s">
        <v>28</v>
      </c>
      <c r="D14" s="36" t="s">
        <v>112</v>
      </c>
      <c r="E14" s="35" t="s">
        <v>160</v>
      </c>
      <c r="F14" s="35" t="s">
        <v>180</v>
      </c>
      <c r="G14" s="36" t="s">
        <v>186</v>
      </c>
      <c r="H14" s="36" t="s">
        <v>187</v>
      </c>
      <c r="I14" s="59">
        <v>384</v>
      </c>
      <c r="J14" s="37">
        <v>5000000</v>
      </c>
      <c r="K14" s="37">
        <v>3000900</v>
      </c>
      <c r="L14" s="60">
        <v>8000900</v>
      </c>
      <c r="M14" s="61" t="s">
        <v>195</v>
      </c>
      <c r="N14" s="61">
        <v>23</v>
      </c>
      <c r="O14" s="61" t="s">
        <v>195</v>
      </c>
      <c r="P14" s="62">
        <v>13020.833333333334</v>
      </c>
      <c r="Q14" s="63">
        <v>0</v>
      </c>
      <c r="R14" s="61" t="s">
        <v>195</v>
      </c>
      <c r="S14" s="59">
        <v>10</v>
      </c>
    </row>
    <row r="15" spans="1:19" s="64" customFormat="1" x14ac:dyDescent="0.25">
      <c r="A15" s="35" t="s">
        <v>200</v>
      </c>
      <c r="B15" s="35" t="s">
        <v>141</v>
      </c>
      <c r="C15" s="35" t="s">
        <v>39</v>
      </c>
      <c r="D15" s="36" t="s">
        <v>107</v>
      </c>
      <c r="E15" s="35" t="s">
        <v>165</v>
      </c>
      <c r="F15" s="35" t="s">
        <v>181</v>
      </c>
      <c r="G15" s="36" t="s">
        <v>185</v>
      </c>
      <c r="H15" s="36" t="s">
        <v>187</v>
      </c>
      <c r="I15" s="59">
        <v>78</v>
      </c>
      <c r="J15" s="37">
        <v>4047210.4</v>
      </c>
      <c r="K15" s="37">
        <v>408200</v>
      </c>
      <c r="L15" s="60">
        <v>4455410.4000000004</v>
      </c>
      <c r="M15" s="61" t="s">
        <v>195</v>
      </c>
      <c r="N15" s="61">
        <v>23</v>
      </c>
      <c r="O15" s="61" t="s">
        <v>195</v>
      </c>
      <c r="P15" s="62">
        <v>51887.312820512816</v>
      </c>
      <c r="Q15" s="63">
        <v>0</v>
      </c>
      <c r="R15" s="61" t="s">
        <v>195</v>
      </c>
      <c r="S15" s="59">
        <v>13</v>
      </c>
    </row>
    <row r="16" spans="1:19" s="64" customFormat="1" x14ac:dyDescent="0.25">
      <c r="A16" s="35" t="s">
        <v>142</v>
      </c>
      <c r="B16" s="35" t="s">
        <v>143</v>
      </c>
      <c r="C16" s="35" t="s">
        <v>45</v>
      </c>
      <c r="D16" s="36" t="s">
        <v>107</v>
      </c>
      <c r="E16" s="35" t="s">
        <v>160</v>
      </c>
      <c r="F16" s="35" t="s">
        <v>182</v>
      </c>
      <c r="G16" s="36" t="s">
        <v>185</v>
      </c>
      <c r="H16" s="36" t="s">
        <v>187</v>
      </c>
      <c r="I16" s="59">
        <v>110</v>
      </c>
      <c r="J16" s="37">
        <v>4899714</v>
      </c>
      <c r="K16" s="37">
        <v>549600</v>
      </c>
      <c r="L16" s="60">
        <v>5449314</v>
      </c>
      <c r="M16" s="61" t="s">
        <v>195</v>
      </c>
      <c r="N16" s="61">
        <v>23</v>
      </c>
      <c r="O16" s="61" t="s">
        <v>195</v>
      </c>
      <c r="P16" s="62">
        <v>44542.854545454546</v>
      </c>
      <c r="Q16" s="63">
        <v>0</v>
      </c>
      <c r="R16" s="61" t="s">
        <v>195</v>
      </c>
      <c r="S16" s="59">
        <v>15</v>
      </c>
    </row>
    <row r="17" spans="1:19" s="64" customFormat="1" x14ac:dyDescent="0.25">
      <c r="A17" s="35" t="s">
        <v>144</v>
      </c>
      <c r="B17" s="35" t="s">
        <v>145</v>
      </c>
      <c r="C17" s="35" t="s">
        <v>37</v>
      </c>
      <c r="D17" s="36" t="s">
        <v>107</v>
      </c>
      <c r="E17" s="35" t="s">
        <v>166</v>
      </c>
      <c r="F17" s="35" t="s">
        <v>183</v>
      </c>
      <c r="G17" s="36" t="s">
        <v>186</v>
      </c>
      <c r="H17" s="36" t="s">
        <v>187</v>
      </c>
      <c r="I17" s="59">
        <v>100</v>
      </c>
      <c r="J17" s="37">
        <v>3329900</v>
      </c>
      <c r="K17" s="37">
        <v>652000</v>
      </c>
      <c r="L17" s="60">
        <v>3981900</v>
      </c>
      <c r="M17" s="61" t="s">
        <v>195</v>
      </c>
      <c r="N17" s="61">
        <v>23</v>
      </c>
      <c r="O17" s="61" t="s">
        <v>195</v>
      </c>
      <c r="P17" s="62">
        <v>33299</v>
      </c>
      <c r="Q17" s="63">
        <v>0</v>
      </c>
      <c r="R17" s="61" t="s">
        <v>195</v>
      </c>
      <c r="S17" s="59">
        <v>18</v>
      </c>
    </row>
    <row r="18" spans="1:19" s="64" customFormat="1" ht="24" x14ac:dyDescent="0.25">
      <c r="A18" s="35" t="s">
        <v>146</v>
      </c>
      <c r="B18" s="35" t="s">
        <v>147</v>
      </c>
      <c r="C18" s="35" t="s">
        <v>35</v>
      </c>
      <c r="D18" s="36" t="s">
        <v>107</v>
      </c>
      <c r="E18" s="35" t="s">
        <v>160</v>
      </c>
      <c r="F18" s="35" t="s">
        <v>184</v>
      </c>
      <c r="G18" s="36" t="s">
        <v>185</v>
      </c>
      <c r="H18" s="36" t="s">
        <v>188</v>
      </c>
      <c r="I18" s="59">
        <v>100</v>
      </c>
      <c r="J18" s="37">
        <v>5000000</v>
      </c>
      <c r="K18" s="37">
        <v>298200</v>
      </c>
      <c r="L18" s="60">
        <v>5298200</v>
      </c>
      <c r="M18" s="61" t="s">
        <v>195</v>
      </c>
      <c r="N18" s="61">
        <v>23</v>
      </c>
      <c r="O18" s="61" t="s">
        <v>195</v>
      </c>
      <c r="P18" s="62">
        <v>50000</v>
      </c>
      <c r="Q18" s="63">
        <v>0</v>
      </c>
      <c r="R18" s="61" t="s">
        <v>195</v>
      </c>
      <c r="S18" s="59">
        <v>22</v>
      </c>
    </row>
    <row r="19" spans="1:19" s="64" customFormat="1" ht="36" x14ac:dyDescent="0.25">
      <c r="A19" s="35" t="s">
        <v>148</v>
      </c>
      <c r="B19" s="35" t="s">
        <v>149</v>
      </c>
      <c r="C19" s="35" t="s">
        <v>42</v>
      </c>
      <c r="D19" s="36" t="s">
        <v>107</v>
      </c>
      <c r="E19" s="35" t="s">
        <v>164</v>
      </c>
      <c r="F19" s="35" t="s">
        <v>179</v>
      </c>
      <c r="G19" s="36" t="s">
        <v>186</v>
      </c>
      <c r="H19" s="36" t="s">
        <v>187</v>
      </c>
      <c r="I19" s="59">
        <v>96</v>
      </c>
      <c r="J19" s="37">
        <v>3150000</v>
      </c>
      <c r="K19" s="37">
        <v>304800</v>
      </c>
      <c r="L19" s="60">
        <v>3454800</v>
      </c>
      <c r="M19" s="61" t="s">
        <v>195</v>
      </c>
      <c r="N19" s="61">
        <v>23</v>
      </c>
      <c r="O19" s="61" t="s">
        <v>195</v>
      </c>
      <c r="P19" s="62">
        <v>32812.5</v>
      </c>
      <c r="Q19" s="63">
        <v>0</v>
      </c>
      <c r="R19" s="61" t="s">
        <v>195</v>
      </c>
      <c r="S19" s="59">
        <v>4</v>
      </c>
    </row>
    <row r="20" spans="1:19" s="64" customFormat="1" ht="36" x14ac:dyDescent="0.25">
      <c r="A20" s="35" t="s">
        <v>150</v>
      </c>
      <c r="B20" s="35" t="s">
        <v>151</v>
      </c>
      <c r="C20" s="35" t="s">
        <v>30</v>
      </c>
      <c r="D20" s="36" t="s">
        <v>112</v>
      </c>
      <c r="E20" s="35" t="s">
        <v>164</v>
      </c>
      <c r="F20" s="35" t="s">
        <v>179</v>
      </c>
      <c r="G20" s="36" t="s">
        <v>186</v>
      </c>
      <c r="H20" s="36" t="s">
        <v>187</v>
      </c>
      <c r="I20" s="59">
        <v>60</v>
      </c>
      <c r="J20" s="37">
        <v>2000000</v>
      </c>
      <c r="K20" s="37">
        <v>340800</v>
      </c>
      <c r="L20" s="60">
        <v>2340800</v>
      </c>
      <c r="M20" s="61" t="s">
        <v>195</v>
      </c>
      <c r="N20" s="61">
        <v>23</v>
      </c>
      <c r="O20" s="61" t="s">
        <v>195</v>
      </c>
      <c r="P20" s="62">
        <v>33333.333333333336</v>
      </c>
      <c r="Q20" s="63">
        <v>0</v>
      </c>
      <c r="R20" s="61" t="s">
        <v>195</v>
      </c>
      <c r="S20" s="59">
        <v>11</v>
      </c>
    </row>
    <row r="21" spans="1:19" s="64" customFormat="1" ht="36" x14ac:dyDescent="0.25">
      <c r="A21" s="35" t="s">
        <v>152</v>
      </c>
      <c r="B21" s="35" t="s">
        <v>153</v>
      </c>
      <c r="C21" s="35" t="s">
        <v>34</v>
      </c>
      <c r="D21" s="36" t="s">
        <v>112</v>
      </c>
      <c r="E21" s="35" t="s">
        <v>164</v>
      </c>
      <c r="F21" s="35" t="s">
        <v>179</v>
      </c>
      <c r="G21" s="36" t="s">
        <v>186</v>
      </c>
      <c r="H21" s="36" t="s">
        <v>187</v>
      </c>
      <c r="I21" s="59">
        <v>160</v>
      </c>
      <c r="J21" s="37">
        <v>3175000</v>
      </c>
      <c r="K21" s="37">
        <v>789900</v>
      </c>
      <c r="L21" s="60">
        <v>3964900</v>
      </c>
      <c r="M21" s="61" t="s">
        <v>195</v>
      </c>
      <c r="N21" s="61">
        <v>23</v>
      </c>
      <c r="O21" s="61" t="s">
        <v>195</v>
      </c>
      <c r="P21" s="62">
        <v>19843.75</v>
      </c>
      <c r="Q21" s="63">
        <v>0</v>
      </c>
      <c r="R21" s="61" t="s">
        <v>195</v>
      </c>
      <c r="S21" s="59">
        <v>16</v>
      </c>
    </row>
    <row r="22" spans="1:19" s="70" customFormat="1" x14ac:dyDescent="0.25">
      <c r="A22" s="40"/>
      <c r="B22" s="40"/>
      <c r="C22" s="40"/>
      <c r="D22" s="41"/>
      <c r="E22" s="40"/>
      <c r="F22" s="40"/>
      <c r="G22" s="41"/>
      <c r="H22" s="41"/>
      <c r="I22" s="65"/>
      <c r="J22" s="42"/>
      <c r="K22" s="42"/>
      <c r="L22" s="66"/>
      <c r="M22" s="67"/>
      <c r="N22" s="67"/>
      <c r="O22" s="67"/>
      <c r="P22" s="68"/>
      <c r="Q22" s="69"/>
      <c r="R22" s="67"/>
      <c r="S22" s="65"/>
    </row>
    <row r="23" spans="1:19" s="64" customFormat="1" x14ac:dyDescent="0.25">
      <c r="A23" s="58" t="s">
        <v>204</v>
      </c>
      <c r="B23" s="40"/>
      <c r="C23" s="40"/>
      <c r="D23" s="41"/>
      <c r="E23" s="40"/>
      <c r="F23" s="40"/>
      <c r="G23" s="41"/>
      <c r="H23" s="41"/>
      <c r="I23" s="65"/>
      <c r="J23" s="42"/>
      <c r="K23" s="42"/>
      <c r="L23" s="66"/>
      <c r="M23" s="67"/>
      <c r="N23" s="67"/>
      <c r="O23" s="67"/>
      <c r="P23" s="68"/>
      <c r="Q23" s="69"/>
      <c r="R23" s="67"/>
      <c r="S23" s="65"/>
    </row>
    <row r="24" spans="1:19" s="64" customFormat="1" x14ac:dyDescent="0.25">
      <c r="A24" s="35" t="s">
        <v>202</v>
      </c>
      <c r="B24" s="35" t="s">
        <v>106</v>
      </c>
      <c r="C24" s="35" t="s">
        <v>44</v>
      </c>
      <c r="D24" s="36" t="s">
        <v>107</v>
      </c>
      <c r="E24" s="35" t="s">
        <v>154</v>
      </c>
      <c r="F24" s="35" t="s">
        <v>167</v>
      </c>
      <c r="G24" s="36" t="s">
        <v>185</v>
      </c>
      <c r="H24" s="36" t="s">
        <v>187</v>
      </c>
      <c r="I24" s="59">
        <v>72</v>
      </c>
      <c r="J24" s="37">
        <v>2863025</v>
      </c>
      <c r="K24" s="37">
        <v>507800</v>
      </c>
      <c r="L24" s="60">
        <v>3370825</v>
      </c>
      <c r="M24" s="61" t="s">
        <v>196</v>
      </c>
      <c r="N24" s="61">
        <v>23</v>
      </c>
      <c r="O24" s="61" t="s">
        <v>195</v>
      </c>
      <c r="P24" s="62">
        <v>39764.236111111109</v>
      </c>
      <c r="Q24" s="63">
        <v>0</v>
      </c>
      <c r="R24" s="61" t="s">
        <v>195</v>
      </c>
      <c r="S24" s="59">
        <v>20</v>
      </c>
    </row>
    <row r="25" spans="1:19" s="64" customFormat="1" x14ac:dyDescent="0.25">
      <c r="A25" s="35" t="s">
        <v>117</v>
      </c>
      <c r="B25" s="35" t="s">
        <v>118</v>
      </c>
      <c r="C25" s="35" t="s">
        <v>30</v>
      </c>
      <c r="D25" s="36" t="s">
        <v>112</v>
      </c>
      <c r="E25" s="35" t="s">
        <v>156</v>
      </c>
      <c r="F25" s="35" t="s">
        <v>172</v>
      </c>
      <c r="G25" s="36" t="s">
        <v>186</v>
      </c>
      <c r="H25" s="36" t="s">
        <v>188</v>
      </c>
      <c r="I25" s="59">
        <v>185</v>
      </c>
      <c r="J25" s="37">
        <v>3700000</v>
      </c>
      <c r="K25" s="37">
        <v>1212600</v>
      </c>
      <c r="L25" s="60">
        <v>4912600</v>
      </c>
      <c r="M25" s="61" t="s">
        <v>196</v>
      </c>
      <c r="N25" s="61">
        <v>23</v>
      </c>
      <c r="O25" s="61" t="s">
        <v>195</v>
      </c>
      <c r="P25" s="62">
        <v>20000</v>
      </c>
      <c r="Q25" s="63">
        <v>0</v>
      </c>
      <c r="R25" s="61" t="s">
        <v>195</v>
      </c>
      <c r="S25" s="59">
        <v>9</v>
      </c>
    </row>
    <row r="26" spans="1:19" s="64" customFormat="1" ht="36" x14ac:dyDescent="0.25">
      <c r="A26" s="35" t="s">
        <v>123</v>
      </c>
      <c r="B26" s="35" t="s">
        <v>124</v>
      </c>
      <c r="C26" s="35" t="s">
        <v>40</v>
      </c>
      <c r="D26" s="36" t="s">
        <v>125</v>
      </c>
      <c r="E26" s="35" t="s">
        <v>161</v>
      </c>
      <c r="F26" s="35" t="s">
        <v>175</v>
      </c>
      <c r="G26" s="36" t="s">
        <v>186</v>
      </c>
      <c r="H26" s="36" t="s">
        <v>187</v>
      </c>
      <c r="I26" s="59">
        <v>76</v>
      </c>
      <c r="J26" s="37">
        <v>2152200</v>
      </c>
      <c r="K26" s="37">
        <v>247800</v>
      </c>
      <c r="L26" s="60">
        <v>2400000</v>
      </c>
      <c r="M26" s="61" t="s">
        <v>196</v>
      </c>
      <c r="N26" s="61">
        <v>23</v>
      </c>
      <c r="O26" s="61" t="s">
        <v>195</v>
      </c>
      <c r="P26" s="62">
        <v>28318.42105263158</v>
      </c>
      <c r="Q26" s="63">
        <v>0</v>
      </c>
      <c r="R26" s="61" t="s">
        <v>195</v>
      </c>
      <c r="S26" s="59">
        <v>17</v>
      </c>
    </row>
    <row r="27" spans="1:19" s="64" customFormat="1" ht="24" x14ac:dyDescent="0.25">
      <c r="A27" s="35" t="s">
        <v>126</v>
      </c>
      <c r="B27" s="35" t="s">
        <v>127</v>
      </c>
      <c r="C27" s="35" t="s">
        <v>46</v>
      </c>
      <c r="D27" s="36" t="s">
        <v>125</v>
      </c>
      <c r="E27" s="35" t="s">
        <v>162</v>
      </c>
      <c r="F27" s="35" t="s">
        <v>175</v>
      </c>
      <c r="G27" s="36" t="s">
        <v>186</v>
      </c>
      <c r="H27" s="36" t="s">
        <v>187</v>
      </c>
      <c r="I27" s="59">
        <v>100</v>
      </c>
      <c r="J27" s="37">
        <v>2991600</v>
      </c>
      <c r="K27" s="37">
        <v>308400</v>
      </c>
      <c r="L27" s="60">
        <v>3300000</v>
      </c>
      <c r="M27" s="61" t="s">
        <v>196</v>
      </c>
      <c r="N27" s="61">
        <v>23</v>
      </c>
      <c r="O27" s="61" t="s">
        <v>195</v>
      </c>
      <c r="P27" s="62">
        <v>29916</v>
      </c>
      <c r="Q27" s="63">
        <v>0</v>
      </c>
      <c r="R27" s="61" t="s">
        <v>195</v>
      </c>
      <c r="S27" s="59">
        <v>19</v>
      </c>
    </row>
    <row r="29" spans="1:19" x14ac:dyDescent="0.25">
      <c r="A29" s="71" t="s">
        <v>201</v>
      </c>
    </row>
    <row r="30" spans="1:19" x14ac:dyDescent="0.25">
      <c r="A30" s="71" t="s">
        <v>203</v>
      </c>
    </row>
  </sheetData>
  <sortState ref="A6:X28">
    <sortCondition descending="1" ref="M6:M28"/>
  </sortState>
  <mergeCells count="1">
    <mergeCell ref="A2:S2"/>
  </mergeCells>
  <phoneticPr fontId="0" type="noConversion"/>
  <pageMargins left="0.7" right="0.7" top="0.75" bottom="0.75" header="0.3" footer="0.3"/>
  <pageSetup paperSize="5" scale="77" pageOrder="overThenDown" orientation="landscape" r:id="rId1"/>
  <headerFooter alignWithMargins="0">
    <oddHeader>&amp;C&amp;"Arial,Bold"&amp;14 2015-112 SAIL RFA – All Applications</oddHeader>
    <oddFooter>&amp;R12/1/15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enter scores</vt:lpstr>
      <vt:lpstr>All Applications</vt:lpstr>
      <vt:lpstr>'enter scores'!Print_Area</vt:lpstr>
      <vt:lpstr>'All Applications'!Print_Titles</vt:lpstr>
      <vt:lpstr>'enter scores'!Print_Titles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2015-12-02T17:48:56Z</dcterms:modified>
</cp:coreProperties>
</file>