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USER\JSalmonsen\Board write-ups\2016 Board Meetings\March - 113 and 114\"/>
    </mc:Choice>
  </mc:AlternateContent>
  <bookViews>
    <workbookView xWindow="0" yWindow="0" windowWidth="16000" windowHeight="5550"/>
  </bookViews>
  <sheets>
    <sheet name="All Applications" sheetId="1" r:id="rId1"/>
  </sheets>
  <definedNames>
    <definedName name="_xlnm.Print_Area" localSheetId="0">'All Applications'!$A$1:$T$20</definedName>
    <definedName name="_xlnm.Print_Titles" localSheetId="0">'All Applications'!$A:$A,'All Applications'!$1:$1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K17" i="1" s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K12" i="1" s="1"/>
  <c r="C27" i="1"/>
  <c r="C26" i="1"/>
  <c r="C25" i="1"/>
  <c r="C24" i="1"/>
  <c r="C23" i="1"/>
  <c r="K16" i="1"/>
  <c r="K13" i="1"/>
  <c r="K10" i="1"/>
  <c r="K9" i="1"/>
  <c r="K8" i="1"/>
  <c r="K7" i="1"/>
  <c r="K6" i="1"/>
  <c r="K5" i="1"/>
  <c r="K3" i="1"/>
  <c r="K11" i="1" l="1"/>
  <c r="K4" i="1"/>
</calcChain>
</file>

<file path=xl/sharedStrings.xml><?xml version="1.0" encoding="utf-8"?>
<sst xmlns="http://schemas.openxmlformats.org/spreadsheetml/2006/main" count="233" uniqueCount="148">
  <si>
    <t>Application Number</t>
  </si>
  <si>
    <t>Name of Development</t>
  </si>
  <si>
    <t>County</t>
  </si>
  <si>
    <t>Name of Contact Person</t>
  </si>
  <si>
    <t>Name of Developers</t>
  </si>
  <si>
    <t>Demo</t>
  </si>
  <si>
    <t>Total Set Aside Units</t>
  </si>
  <si>
    <t>HC Funding Amount</t>
  </si>
  <si>
    <t>SAIL Funding Amount</t>
  </si>
  <si>
    <t>Eligible For Funding?</t>
  </si>
  <si>
    <t>County Award Tally</t>
  </si>
  <si>
    <t>Total Points</t>
  </si>
  <si>
    <t>Per Unit Construction Funding Preference</t>
  </si>
  <si>
    <t>Development Category Funding Preference</t>
  </si>
  <si>
    <t>Total Corp Funding Per Set-Aside</t>
  </si>
  <si>
    <t>Leveraging Classification</t>
  </si>
  <si>
    <t>Qualifying Financial Assistance Funding Preference</t>
  </si>
  <si>
    <t>Florida Job Creation Preference</t>
  </si>
  <si>
    <t>Lottery Number</t>
  </si>
  <si>
    <t>Fund?</t>
  </si>
  <si>
    <t>Eligible Applications</t>
  </si>
  <si>
    <t>2016-300CS</t>
  </si>
  <si>
    <t>Emerald Villas Phase Two</t>
  </si>
  <si>
    <t>Orange</t>
  </si>
  <si>
    <t>Alberto Milo, Jr.</t>
  </si>
  <si>
    <t>Emerald Villas Phase Two Developer, LLC</t>
  </si>
  <si>
    <t>E</t>
  </si>
  <si>
    <t>Y</t>
  </si>
  <si>
    <t>A</t>
  </si>
  <si>
    <t>2016-301CS</t>
  </si>
  <si>
    <t>Village of the Arts</t>
  </si>
  <si>
    <t>Broward</t>
  </si>
  <si>
    <t>Milton L. Jones</t>
  </si>
  <si>
    <t>Marvalette Hunter; Milton Jones Development Corporation</t>
  </si>
  <si>
    <t>F</t>
  </si>
  <si>
    <t>2016-302CS</t>
  </si>
  <si>
    <t>Ocean Breeze East</t>
  </si>
  <si>
    <t>Palm Beach</t>
  </si>
  <si>
    <t>Ocean Breeze East Developer, LLC</t>
  </si>
  <si>
    <t>2016-303CS</t>
  </si>
  <si>
    <t>The Village Lofts</t>
  </si>
  <si>
    <t>Manatee</t>
  </si>
  <si>
    <t>Donald W Paxton</t>
  </si>
  <si>
    <t>WOB Beneficial Development 16 LLC</t>
  </si>
  <si>
    <t>2016-305CS</t>
  </si>
  <si>
    <t>Amelia Court at Creative Village</t>
  </si>
  <si>
    <t>Jay P. Brock</t>
  </si>
  <si>
    <t>Atlantic Housing Partners, L.L.L.P.; Banc of America Community Development Corporation</t>
  </si>
  <si>
    <t>B</t>
  </si>
  <si>
    <t>2016-306CS</t>
  </si>
  <si>
    <t>Heritage Oaks</t>
  </si>
  <si>
    <t>Pinellas</t>
  </si>
  <si>
    <t>Brian Evjen</t>
  </si>
  <si>
    <t>Norstar Development USA, LP; PCHA Development, LLC</t>
  </si>
  <si>
    <t>2016-307CS</t>
  </si>
  <si>
    <t>The Boulevard at West River</t>
  </si>
  <si>
    <t>Hillsborough</t>
  </si>
  <si>
    <t>Eileen M. Pope</t>
  </si>
  <si>
    <t>WRDG Boulevard, LLC</t>
  </si>
  <si>
    <t>2016-308CS</t>
  </si>
  <si>
    <t>The Villages at West Lakes Senior Residences</t>
  </si>
  <si>
    <t>Clara I Trejos</t>
  </si>
  <si>
    <t>New Affordable Housing Partners, LLC; LIFT Orlando Community Development, LLC</t>
  </si>
  <si>
    <t>2016-309CS</t>
  </si>
  <si>
    <t>Pinnacle at Peacefield</t>
  </si>
  <si>
    <t>David O. Deutch</t>
  </si>
  <si>
    <t>Pinnacle Housing Group, LLC</t>
  </si>
  <si>
    <t>2016-310CS</t>
  </si>
  <si>
    <t>Saratoga Crossings</t>
  </si>
  <si>
    <t>Elizabeth Wong</t>
  </si>
  <si>
    <t>APC Saratoga Crossings I Developoment, LLC; Dania Beach Quality Housing Solutions, Inc.</t>
  </si>
  <si>
    <t>2016-311CS</t>
  </si>
  <si>
    <t>Lofts on Lemon</t>
  </si>
  <si>
    <t>Sarasota</t>
  </si>
  <si>
    <t>Pinnacle Housing Group, LLC; SHA Affordable Development, LLC</t>
  </si>
  <si>
    <t>Ineligible Applications</t>
  </si>
  <si>
    <t>2016-312C</t>
  </si>
  <si>
    <t>Orange Avenue Redevelopment Phase 1</t>
  </si>
  <si>
    <t>Leon</t>
  </si>
  <si>
    <t>Milton R Pratt, Jr</t>
  </si>
  <si>
    <t>The Michaels Development Company 2, LLC; Tallahassee Housing Professionals, LLC</t>
  </si>
  <si>
    <t/>
  </si>
  <si>
    <t>N</t>
  </si>
  <si>
    <t>2016-304CS</t>
  </si>
  <si>
    <t>King's Cove</t>
  </si>
  <si>
    <t>Matthew Rieger</t>
  </si>
  <si>
    <t xml:space="preserve"> HTG King's Cove Developer, LLC</t>
  </si>
  <si>
    <t>All Counties</t>
  </si>
  <si>
    <t>Awardees</t>
  </si>
  <si>
    <t>Alachua</t>
  </si>
  <si>
    <t>Baker</t>
  </si>
  <si>
    <t>Bay</t>
  </si>
  <si>
    <t>Bradford</t>
  </si>
  <si>
    <t>Brevard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</si>
  <si>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</si>
  <si>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</si>
  <si>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</si>
  <si>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</si>
  <si>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</si>
  <si>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</si>
  <si>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</si>
  <si>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</si>
  <si>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</si>
  <si>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</si>
  <si>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</si>
  <si>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</si>
  <si>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</si>
  <si>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</si>
  <si>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</si>
  <si>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</si>
  <si>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</si>
  <si>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</si>
  <si>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</si>
  <si>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</si>
  <si>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</si>
  <si>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Holmes</t>
  </si>
  <si>
    <t>Indian River</t>
  </si>
  <si>
    <t>Jackson</t>
  </si>
  <si>
    <t>Jefferson</t>
  </si>
  <si>
    <t>Lafayette</t>
  </si>
  <si>
    <t>Lake</t>
  </si>
  <si>
    <t>Lee</t>
  </si>
  <si>
    <t>Levy</t>
  </si>
  <si>
    <t>Liberty</t>
  </si>
  <si>
    <t>Madison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</si>
  <si>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</si>
  <si>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</si>
  <si>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</si>
  <si>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</si>
  <si>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</si>
  <si>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</si>
  <si>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</si>
  <si>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</si>
  <si>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Pasco</t>
  </si>
  <si>
    <t>Polk</t>
  </si>
  <si>
    <t>Putnam</t>
  </si>
  <si>
    <t>Santa Rosa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</si>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</sst>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1" xfId="2" applyFont="1" applyFill="1" applyBorder="1" applyAlignment="1" applyProtection="1">
      <alignment horizontal="center" vertical="center" wrapText="1"/>
      <protection locked="0"/>
    </xf>
    <xf numFmtId="0" fontId="2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>
      <alignment vertical="center"/>
    </xf>
    <xf numFmtId="3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3" fillId="0" borderId="4" xfId="2" applyFont="1" applyFill="1" applyBorder="1" applyAlignment="1">
      <alignment horizontal="left" vertical="center" wrapText="1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vertical="center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>
      <alignment vertical="center"/>
    </xf>
    <xf numFmtId="39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4" fillId="0" borderId="1" xfId="2" applyFont="1" applyFill="1" applyBorder="1" applyAlignment="1" applyProtection="1">
      <alignment horizontal="left" vertical="center" wrapText="1" readingOrder="1"/>
      <protection locked="0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5" fillId="0" borderId="1" xfId="2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9"/>
  <sheetViews>
    <sheetView showGridLines="0" tabSelected="1" zoomScale="60" zoomScaleNormal="60" workbookViewId="0">
      <pane xSplit="5" ySplit="1" topLeftCell="F2" activePane="bottomRight" state="frozen"/>
      <selection pane="topRight" activeCell="G1" sqref="G1"/>
      <selection pane="bottomLeft" activeCell="A7" sqref="A7"/>
      <selection pane="bottomRight" activeCell="B7" sqref="B7"/>
    </sheetView>
  </sheetViews>
  <sheetFormatPr defaultColWidth="9.1796875" defaultRowHeight="12" x14ac:dyDescent="0.35"/>
  <cols>
    <col min="1" max="1" width="11.7265625" style="20" customWidth="1"/>
    <col min="2" max="2" width="22.81640625" style="33" customWidth="1"/>
    <col min="3" max="3" width="10.81640625" style="33" bestFit="1" customWidth="1"/>
    <col min="4" max="4" width="15.26953125" style="20" customWidth="1"/>
    <col min="5" max="5" width="22.81640625" style="20" customWidth="1"/>
    <col min="6" max="6" width="6.453125" style="34" customWidth="1"/>
    <col min="7" max="7" width="8.453125" style="20" customWidth="1"/>
    <col min="8" max="8" width="12.1796875" style="20" customWidth="1"/>
    <col min="9" max="9" width="12.81640625" style="20" customWidth="1"/>
    <col min="10" max="10" width="9.81640625" style="20" customWidth="1"/>
    <col min="11" max="11" width="9.26953125" style="20" hidden="1" customWidth="1"/>
    <col min="12" max="12" width="7.6328125" style="20" customWidth="1"/>
    <col min="13" max="13" width="12.81640625" style="20" customWidth="1"/>
    <col min="14" max="14" width="13.81640625" style="20" customWidth="1"/>
    <col min="15" max="15" width="12" style="20" customWidth="1"/>
    <col min="16" max="17" width="11.81640625" style="20" customWidth="1"/>
    <col min="18" max="18" width="11.7265625" style="20" customWidth="1"/>
    <col min="19" max="19" width="8.54296875" style="34" customWidth="1"/>
    <col min="20" max="20" width="0" style="34" hidden="1" customWidth="1"/>
    <col min="21" max="16384" width="9.1796875" style="20"/>
  </cols>
  <sheetData>
    <row r="1" spans="1:20" s="3" customFormat="1" ht="78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</row>
    <row r="2" spans="1:20" s="6" customFormat="1" x14ac:dyDescent="0.35">
      <c r="A2" s="4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0" s="18" customFormat="1" ht="24" x14ac:dyDescent="0.35">
      <c r="A3" s="7" t="s">
        <v>21</v>
      </c>
      <c r="B3" s="8" t="s">
        <v>22</v>
      </c>
      <c r="C3" s="8" t="s">
        <v>23</v>
      </c>
      <c r="D3" s="9" t="s">
        <v>24</v>
      </c>
      <c r="E3" s="9" t="s">
        <v>25</v>
      </c>
      <c r="F3" s="10" t="s">
        <v>26</v>
      </c>
      <c r="G3" s="7">
        <v>87</v>
      </c>
      <c r="H3" s="11">
        <v>1580000</v>
      </c>
      <c r="I3" s="11">
        <v>2000000</v>
      </c>
      <c r="J3" s="12" t="s">
        <v>27</v>
      </c>
      <c r="K3" s="12">
        <f t="shared" ref="K3:K13" si="0">VLOOKUP($C3,$B$22:$C$89,2)</f>
        <v>0</v>
      </c>
      <c r="L3" s="12">
        <v>80</v>
      </c>
      <c r="M3" s="7" t="s">
        <v>27</v>
      </c>
      <c r="N3" s="13" t="s">
        <v>27</v>
      </c>
      <c r="O3" s="14">
        <v>114797.97</v>
      </c>
      <c r="P3" s="12" t="s">
        <v>28</v>
      </c>
      <c r="Q3" s="15">
        <v>781.25</v>
      </c>
      <c r="R3" s="12" t="s">
        <v>27</v>
      </c>
      <c r="S3" s="16">
        <v>13</v>
      </c>
      <c r="T3" s="17"/>
    </row>
    <row r="4" spans="1:20" ht="24" x14ac:dyDescent="0.35">
      <c r="A4" s="7" t="s">
        <v>29</v>
      </c>
      <c r="B4" s="8" t="s">
        <v>30</v>
      </c>
      <c r="C4" s="8" t="s">
        <v>31</v>
      </c>
      <c r="D4" s="9" t="s">
        <v>32</v>
      </c>
      <c r="E4" s="9" t="s">
        <v>33</v>
      </c>
      <c r="F4" s="10" t="s">
        <v>34</v>
      </c>
      <c r="G4" s="7">
        <v>84</v>
      </c>
      <c r="H4" s="11">
        <v>2185789</v>
      </c>
      <c r="I4" s="11">
        <v>2000000</v>
      </c>
      <c r="J4" s="12" t="s">
        <v>27</v>
      </c>
      <c r="K4" s="12">
        <f t="shared" si="0"/>
        <v>0</v>
      </c>
      <c r="L4" s="12">
        <v>74</v>
      </c>
      <c r="M4" s="7" t="s">
        <v>27</v>
      </c>
      <c r="N4" s="12" t="s">
        <v>27</v>
      </c>
      <c r="O4" s="14">
        <v>123601.16</v>
      </c>
      <c r="P4" s="12" t="s">
        <v>28</v>
      </c>
      <c r="Q4" s="15">
        <v>0</v>
      </c>
      <c r="R4" s="12" t="s">
        <v>27</v>
      </c>
      <c r="S4" s="16">
        <v>11</v>
      </c>
      <c r="T4" s="19"/>
    </row>
    <row r="5" spans="1:20" ht="24" x14ac:dyDescent="0.35">
      <c r="A5" s="7" t="s">
        <v>35</v>
      </c>
      <c r="B5" s="21" t="s">
        <v>36</v>
      </c>
      <c r="C5" s="21" t="s">
        <v>37</v>
      </c>
      <c r="D5" s="9" t="s">
        <v>24</v>
      </c>
      <c r="E5" s="9" t="s">
        <v>38</v>
      </c>
      <c r="F5" s="10" t="s">
        <v>34</v>
      </c>
      <c r="G5" s="7">
        <v>82</v>
      </c>
      <c r="H5" s="11">
        <v>1647399</v>
      </c>
      <c r="I5" s="11">
        <v>2000000</v>
      </c>
      <c r="J5" s="12" t="s">
        <v>27</v>
      </c>
      <c r="K5" s="22">
        <f t="shared" si="0"/>
        <v>0</v>
      </c>
      <c r="L5" s="12">
        <v>78</v>
      </c>
      <c r="M5" s="7" t="s">
        <v>27</v>
      </c>
      <c r="N5" s="12" t="s">
        <v>27</v>
      </c>
      <c r="O5" s="14">
        <v>126993.45</v>
      </c>
      <c r="P5" s="12" t="s">
        <v>28</v>
      </c>
      <c r="Q5" s="15">
        <v>0</v>
      </c>
      <c r="R5" s="12" t="s">
        <v>27</v>
      </c>
      <c r="S5" s="16">
        <v>8</v>
      </c>
      <c r="T5" s="23"/>
    </row>
    <row r="6" spans="1:20" ht="24" x14ac:dyDescent="0.35">
      <c r="A6" s="7" t="s">
        <v>39</v>
      </c>
      <c r="B6" s="21" t="s">
        <v>40</v>
      </c>
      <c r="C6" s="21" t="s">
        <v>41</v>
      </c>
      <c r="D6" s="9" t="s">
        <v>42</v>
      </c>
      <c r="E6" s="9" t="s">
        <v>43</v>
      </c>
      <c r="F6" s="10" t="s">
        <v>34</v>
      </c>
      <c r="G6" s="7">
        <v>72</v>
      </c>
      <c r="H6" s="11">
        <v>1291050</v>
      </c>
      <c r="I6" s="11">
        <v>2000000</v>
      </c>
      <c r="J6" s="12" t="s">
        <v>27</v>
      </c>
      <c r="K6" s="22">
        <f t="shared" si="0"/>
        <v>0</v>
      </c>
      <c r="L6" s="12">
        <v>79</v>
      </c>
      <c r="M6" s="7" t="s">
        <v>27</v>
      </c>
      <c r="N6" s="12" t="s">
        <v>27</v>
      </c>
      <c r="O6" s="14">
        <v>113346.19</v>
      </c>
      <c r="P6" s="12" t="s">
        <v>28</v>
      </c>
      <c r="Q6" s="15">
        <v>468.75</v>
      </c>
      <c r="R6" s="12" t="s">
        <v>27</v>
      </c>
      <c r="S6" s="16">
        <v>12</v>
      </c>
      <c r="T6" s="23"/>
    </row>
    <row r="7" spans="1:20" ht="48" x14ac:dyDescent="0.35">
      <c r="A7" s="7" t="s">
        <v>44</v>
      </c>
      <c r="B7" s="21" t="s">
        <v>45</v>
      </c>
      <c r="C7" s="21" t="s">
        <v>23</v>
      </c>
      <c r="D7" s="9" t="s">
        <v>46</v>
      </c>
      <c r="E7" s="9" t="s">
        <v>47</v>
      </c>
      <c r="F7" s="10" t="s">
        <v>34</v>
      </c>
      <c r="G7" s="7">
        <v>93</v>
      </c>
      <c r="H7" s="11">
        <v>2185789</v>
      </c>
      <c r="I7" s="11">
        <v>2000000</v>
      </c>
      <c r="J7" s="12" t="s">
        <v>27</v>
      </c>
      <c r="K7" s="22">
        <f t="shared" si="0"/>
        <v>0</v>
      </c>
      <c r="L7" s="12">
        <v>91</v>
      </c>
      <c r="M7" s="7" t="s">
        <v>27</v>
      </c>
      <c r="N7" s="12" t="s">
        <v>27</v>
      </c>
      <c r="O7" s="14">
        <v>134826.48000000001</v>
      </c>
      <c r="P7" s="12" t="s">
        <v>48</v>
      </c>
      <c r="Q7" s="15">
        <v>1546.13</v>
      </c>
      <c r="R7" s="12" t="s">
        <v>27</v>
      </c>
      <c r="S7" s="16">
        <v>7</v>
      </c>
      <c r="T7" s="23"/>
    </row>
    <row r="8" spans="1:20" ht="36.5" customHeight="1" x14ac:dyDescent="0.35">
      <c r="A8" s="7" t="s">
        <v>49</v>
      </c>
      <c r="B8" s="21" t="s">
        <v>50</v>
      </c>
      <c r="C8" s="21" t="s">
        <v>51</v>
      </c>
      <c r="D8" s="9" t="s">
        <v>52</v>
      </c>
      <c r="E8" s="9" t="s">
        <v>53</v>
      </c>
      <c r="F8" s="10" t="s">
        <v>26</v>
      </c>
      <c r="G8" s="7">
        <v>57</v>
      </c>
      <c r="H8" s="11">
        <v>1140755</v>
      </c>
      <c r="I8" s="11">
        <v>1250000</v>
      </c>
      <c r="J8" s="12" t="s">
        <v>27</v>
      </c>
      <c r="K8" s="22">
        <f t="shared" si="0"/>
        <v>0</v>
      </c>
      <c r="L8" s="12">
        <v>69</v>
      </c>
      <c r="M8" s="7" t="s">
        <v>27</v>
      </c>
      <c r="N8" s="12" t="s">
        <v>27</v>
      </c>
      <c r="O8" s="14">
        <v>126506.8</v>
      </c>
      <c r="P8" s="12" t="s">
        <v>28</v>
      </c>
      <c r="Q8" s="15">
        <v>7183.1</v>
      </c>
      <c r="R8" s="12" t="s">
        <v>27</v>
      </c>
      <c r="S8" s="16">
        <v>2</v>
      </c>
      <c r="T8" s="23"/>
    </row>
    <row r="9" spans="1:20" x14ac:dyDescent="0.35">
      <c r="A9" s="7" t="s">
        <v>54</v>
      </c>
      <c r="B9" s="21" t="s">
        <v>55</v>
      </c>
      <c r="C9" s="21" t="s">
        <v>56</v>
      </c>
      <c r="D9" s="9" t="s">
        <v>57</v>
      </c>
      <c r="E9" s="9" t="s">
        <v>58</v>
      </c>
      <c r="F9" s="10" t="s">
        <v>34</v>
      </c>
      <c r="G9" s="7">
        <v>175</v>
      </c>
      <c r="H9" s="11">
        <v>2185789</v>
      </c>
      <c r="I9" s="11">
        <v>2000000</v>
      </c>
      <c r="J9" s="12" t="s">
        <v>27</v>
      </c>
      <c r="K9" s="22">
        <f t="shared" si="0"/>
        <v>0</v>
      </c>
      <c r="L9" s="12">
        <v>71</v>
      </c>
      <c r="M9" s="7" t="s">
        <v>27</v>
      </c>
      <c r="N9" s="12" t="s">
        <v>27</v>
      </c>
      <c r="O9" s="14">
        <v>78952.62</v>
      </c>
      <c r="P9" s="12" t="s">
        <v>28</v>
      </c>
      <c r="Q9" s="15">
        <v>31123.53</v>
      </c>
      <c r="R9" s="12" t="s">
        <v>27</v>
      </c>
      <c r="S9" s="16">
        <v>3</v>
      </c>
      <c r="T9" s="23"/>
    </row>
    <row r="10" spans="1:20" ht="46" customHeight="1" x14ac:dyDescent="0.35">
      <c r="A10" s="7" t="s">
        <v>59</v>
      </c>
      <c r="B10" s="21" t="s">
        <v>60</v>
      </c>
      <c r="C10" s="21" t="s">
        <v>23</v>
      </c>
      <c r="D10" s="9" t="s">
        <v>61</v>
      </c>
      <c r="E10" s="9" t="s">
        <v>62</v>
      </c>
      <c r="F10" s="10" t="s">
        <v>26</v>
      </c>
      <c r="G10" s="7">
        <v>108</v>
      </c>
      <c r="H10" s="11">
        <v>1667000</v>
      </c>
      <c r="I10" s="11">
        <v>2000000</v>
      </c>
      <c r="J10" s="12" t="s">
        <v>27</v>
      </c>
      <c r="K10" s="22">
        <f t="shared" si="0"/>
        <v>0</v>
      </c>
      <c r="L10" s="12">
        <v>81</v>
      </c>
      <c r="M10" s="7" t="s">
        <v>27</v>
      </c>
      <c r="N10" s="12" t="s">
        <v>27</v>
      </c>
      <c r="O10" s="14">
        <v>112795.58</v>
      </c>
      <c r="P10" s="12" t="s">
        <v>28</v>
      </c>
      <c r="Q10" s="15">
        <v>0</v>
      </c>
      <c r="R10" s="12" t="s">
        <v>27</v>
      </c>
      <c r="S10" s="16">
        <v>1</v>
      </c>
      <c r="T10" s="23"/>
    </row>
    <row r="11" spans="1:20" x14ac:dyDescent="0.35">
      <c r="A11" s="7" t="s">
        <v>63</v>
      </c>
      <c r="B11" s="21" t="s">
        <v>64</v>
      </c>
      <c r="C11" s="21" t="s">
        <v>31</v>
      </c>
      <c r="D11" s="9" t="s">
        <v>65</v>
      </c>
      <c r="E11" s="9" t="s">
        <v>66</v>
      </c>
      <c r="F11" s="10" t="s">
        <v>26</v>
      </c>
      <c r="G11" s="7">
        <v>90</v>
      </c>
      <c r="H11" s="11">
        <v>1990000</v>
      </c>
      <c r="I11" s="11">
        <v>2000000</v>
      </c>
      <c r="J11" s="12" t="s">
        <v>27</v>
      </c>
      <c r="K11" s="22">
        <f t="shared" si="0"/>
        <v>0</v>
      </c>
      <c r="L11" s="12">
        <v>77</v>
      </c>
      <c r="M11" s="7" t="s">
        <v>27</v>
      </c>
      <c r="N11" s="12" t="s">
        <v>27</v>
      </c>
      <c r="O11" s="14">
        <v>139767.74</v>
      </c>
      <c r="P11" s="12" t="s">
        <v>48</v>
      </c>
      <c r="Q11" s="15">
        <v>0</v>
      </c>
      <c r="R11" s="12" t="s">
        <v>27</v>
      </c>
      <c r="S11" s="16">
        <v>9</v>
      </c>
      <c r="T11" s="23"/>
    </row>
    <row r="12" spans="1:20" ht="48" x14ac:dyDescent="0.35">
      <c r="A12" s="7" t="s">
        <v>67</v>
      </c>
      <c r="B12" s="21" t="s">
        <v>68</v>
      </c>
      <c r="C12" s="21" t="s">
        <v>31</v>
      </c>
      <c r="D12" s="9" t="s">
        <v>69</v>
      </c>
      <c r="E12" s="9" t="s">
        <v>70</v>
      </c>
      <c r="F12" s="10" t="s">
        <v>34</v>
      </c>
      <c r="G12" s="7">
        <v>109</v>
      </c>
      <c r="H12" s="11">
        <v>2185789</v>
      </c>
      <c r="I12" s="11">
        <v>2000000</v>
      </c>
      <c r="J12" s="12" t="s">
        <v>27</v>
      </c>
      <c r="K12" s="22">
        <f t="shared" si="0"/>
        <v>0</v>
      </c>
      <c r="L12" s="12">
        <v>89</v>
      </c>
      <c r="M12" s="7" t="s">
        <v>27</v>
      </c>
      <c r="N12" s="12" t="s">
        <v>27</v>
      </c>
      <c r="O12" s="14">
        <v>126758.79</v>
      </c>
      <c r="P12" s="12" t="s">
        <v>28</v>
      </c>
      <c r="Q12" s="15">
        <v>0</v>
      </c>
      <c r="R12" s="12" t="s">
        <v>27</v>
      </c>
      <c r="S12" s="16">
        <v>4</v>
      </c>
      <c r="T12" s="23"/>
    </row>
    <row r="13" spans="1:20" ht="36" x14ac:dyDescent="0.35">
      <c r="A13" s="7" t="s">
        <v>71</v>
      </c>
      <c r="B13" s="8" t="s">
        <v>72</v>
      </c>
      <c r="C13" s="8" t="s">
        <v>73</v>
      </c>
      <c r="D13" s="9" t="s">
        <v>65</v>
      </c>
      <c r="E13" s="9" t="s">
        <v>74</v>
      </c>
      <c r="F13" s="10" t="s">
        <v>34</v>
      </c>
      <c r="G13" s="7">
        <v>72</v>
      </c>
      <c r="H13" s="11">
        <v>1510000</v>
      </c>
      <c r="I13" s="11">
        <v>2000000</v>
      </c>
      <c r="J13" s="12" t="s">
        <v>27</v>
      </c>
      <c r="K13" s="12">
        <f t="shared" si="0"/>
        <v>0</v>
      </c>
      <c r="L13" s="12">
        <v>80</v>
      </c>
      <c r="M13" s="7" t="s">
        <v>27</v>
      </c>
      <c r="N13" s="12" t="s">
        <v>27</v>
      </c>
      <c r="O13" s="14">
        <v>120307.96</v>
      </c>
      <c r="P13" s="12" t="s">
        <v>28</v>
      </c>
      <c r="Q13" s="15">
        <v>12500</v>
      </c>
      <c r="R13" s="12" t="s">
        <v>27</v>
      </c>
      <c r="S13" s="16">
        <v>5</v>
      </c>
      <c r="T13" s="23"/>
    </row>
    <row r="14" spans="1:20" s="18" customFormat="1" x14ac:dyDescent="0.35">
      <c r="A14" s="24"/>
      <c r="B14" s="25"/>
      <c r="C14" s="25"/>
      <c r="D14" s="26"/>
      <c r="E14" s="26"/>
      <c r="F14" s="27"/>
      <c r="G14" s="24"/>
      <c r="H14" s="28"/>
      <c r="I14" s="28"/>
      <c r="J14" s="29"/>
      <c r="K14" s="29"/>
      <c r="L14" s="29"/>
      <c r="M14" s="24"/>
      <c r="N14" s="29"/>
      <c r="O14" s="30"/>
      <c r="P14" s="29"/>
      <c r="Q14" s="31"/>
      <c r="R14" s="29"/>
      <c r="S14" s="32"/>
      <c r="T14" s="17"/>
    </row>
    <row r="15" spans="1:20" s="6" customFormat="1" x14ac:dyDescent="0.35">
      <c r="A15" s="4" t="s">
        <v>75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20" ht="47" customHeight="1" x14ac:dyDescent="0.35">
      <c r="A16" s="7" t="s">
        <v>76</v>
      </c>
      <c r="B16" s="8" t="s">
        <v>77</v>
      </c>
      <c r="C16" s="8" t="s">
        <v>78</v>
      </c>
      <c r="D16" s="9" t="s">
        <v>79</v>
      </c>
      <c r="E16" s="9" t="s">
        <v>80</v>
      </c>
      <c r="F16" s="10" t="s">
        <v>26</v>
      </c>
      <c r="G16" s="7">
        <v>90</v>
      </c>
      <c r="H16" s="11">
        <v>1510000</v>
      </c>
      <c r="I16" s="11" t="s">
        <v>81</v>
      </c>
      <c r="J16" s="12" t="s">
        <v>82</v>
      </c>
      <c r="K16" s="12">
        <f>VLOOKUP($C16,$B$22:$C$89,2)</f>
        <v>0</v>
      </c>
      <c r="L16" s="12">
        <v>59</v>
      </c>
      <c r="M16" s="7" t="s">
        <v>27</v>
      </c>
      <c r="N16" s="12" t="s">
        <v>27</v>
      </c>
      <c r="O16" s="14">
        <v>106054.91</v>
      </c>
      <c r="P16" s="12"/>
      <c r="Q16" s="15">
        <v>6666.67</v>
      </c>
      <c r="R16" s="12" t="s">
        <v>27</v>
      </c>
      <c r="S16" s="16">
        <v>6</v>
      </c>
      <c r="T16" s="23"/>
    </row>
    <row r="17" spans="1:22" x14ac:dyDescent="0.35">
      <c r="A17" s="7" t="s">
        <v>83</v>
      </c>
      <c r="B17" s="21" t="s">
        <v>84</v>
      </c>
      <c r="C17" s="21" t="s">
        <v>37</v>
      </c>
      <c r="D17" s="9" t="s">
        <v>85</v>
      </c>
      <c r="E17" s="9" t="s">
        <v>86</v>
      </c>
      <c r="F17" s="10" t="s">
        <v>34</v>
      </c>
      <c r="G17" s="7">
        <v>74</v>
      </c>
      <c r="H17" s="11">
        <v>1550000</v>
      </c>
      <c r="I17" s="11">
        <v>2000000</v>
      </c>
      <c r="J17" s="12" t="s">
        <v>82</v>
      </c>
      <c r="K17" s="22">
        <f>VLOOKUP($C17,$B$22:$C$89,2)</f>
        <v>0</v>
      </c>
      <c r="L17" s="12">
        <v>57</v>
      </c>
      <c r="M17" s="7" t="s">
        <v>27</v>
      </c>
      <c r="N17" s="12" t="s">
        <v>27</v>
      </c>
      <c r="O17" s="14">
        <v>132402.54999999999</v>
      </c>
      <c r="P17" s="12"/>
      <c r="Q17" s="15">
        <v>5000</v>
      </c>
      <c r="R17" s="12" t="s">
        <v>27</v>
      </c>
      <c r="S17" s="16">
        <v>10</v>
      </c>
      <c r="T17" s="23"/>
    </row>
    <row r="19" spans="1:22" hidden="1" x14ac:dyDescent="0.35"/>
    <row r="20" spans="1:22" hidden="1" x14ac:dyDescent="0.35"/>
    <row r="21" spans="1:22" hidden="1" x14ac:dyDescent="0.35">
      <c r="B21" s="35" t="s">
        <v>87</v>
      </c>
      <c r="C21" s="36" t="s">
        <v>88</v>
      </c>
    </row>
    <row r="22" spans="1:22" hidden="1" x14ac:dyDescent="0.35">
      <c r="B22" s="37"/>
      <c r="C22" s="38"/>
      <c r="F22" s="20"/>
      <c r="G22" s="34"/>
      <c r="K22" s="39"/>
      <c r="S22" s="20"/>
      <c r="V22" s="34"/>
    </row>
    <row r="23" spans="1:22" hidden="1" x14ac:dyDescent="0.35">
      <c r="B23" s="40" t="s">
        <v>89</v>
      </c>
      <c r="C23" s="10">
        <f t="shared" ref="C23:C86" si="1">COUNTIFS(T$3:T$17,"=Y",C$3:C$17,B23)</f>
        <v>0</v>
      </c>
    </row>
    <row r="24" spans="1:22" hidden="1" x14ac:dyDescent="0.35">
      <c r="B24" s="40" t="s">
        <v>90</v>
      </c>
      <c r="C24" s="10">
        <f t="shared" si="1"/>
        <v>0</v>
      </c>
    </row>
    <row r="25" spans="1:22" hidden="1" x14ac:dyDescent="0.35">
      <c r="B25" s="40" t="s">
        <v>91</v>
      </c>
      <c r="C25" s="10">
        <f t="shared" si="1"/>
        <v>0</v>
      </c>
    </row>
    <row r="26" spans="1:22" hidden="1" x14ac:dyDescent="0.35">
      <c r="B26" s="40" t="s">
        <v>92</v>
      </c>
      <c r="C26" s="10">
        <f t="shared" si="1"/>
        <v>0</v>
      </c>
    </row>
    <row r="27" spans="1:22" hidden="1" x14ac:dyDescent="0.35">
      <c r="B27" s="40" t="s">
        <v>93</v>
      </c>
      <c r="C27" s="10">
        <f t="shared" si="1"/>
        <v>0</v>
      </c>
    </row>
    <row r="28" spans="1:22" hidden="1" x14ac:dyDescent="0.35">
      <c r="B28" s="40" t="s">
        <v>31</v>
      </c>
      <c r="C28" s="10">
        <f t="shared" si="1"/>
        <v>0</v>
      </c>
    </row>
    <row r="29" spans="1:22" hidden="1" x14ac:dyDescent="0.35">
      <c r="B29" s="40" t="s">
        <v>94</v>
      </c>
      <c r="C29" s="10">
        <f t="shared" si="1"/>
        <v>0</v>
      </c>
    </row>
    <row r="30" spans="1:22" hidden="1" x14ac:dyDescent="0.35">
      <c r="B30" s="40" t="s">
        <v>95</v>
      </c>
      <c r="C30" s="10">
        <f t="shared" si="1"/>
        <v>0</v>
      </c>
    </row>
    <row r="31" spans="1:22" hidden="1" x14ac:dyDescent="0.35">
      <c r="B31" s="40" t="s">
        <v>96</v>
      </c>
      <c r="C31" s="10">
        <f t="shared" si="1"/>
        <v>0</v>
      </c>
    </row>
    <row r="32" spans="1:22" hidden="1" x14ac:dyDescent="0.35">
      <c r="B32" s="40" t="s">
        <v>97</v>
      </c>
      <c r="C32" s="10">
        <f t="shared" si="1"/>
        <v>0</v>
      </c>
    </row>
    <row r="33" spans="2:3" hidden="1" x14ac:dyDescent="0.35">
      <c r="B33" s="40" t="s">
        <v>98</v>
      </c>
      <c r="C33" s="10">
        <f t="shared" si="1"/>
        <v>0</v>
      </c>
    </row>
    <row r="34" spans="2:3" hidden="1" x14ac:dyDescent="0.35">
      <c r="B34" s="40" t="s">
        <v>99</v>
      </c>
      <c r="C34" s="10">
        <f t="shared" si="1"/>
        <v>0</v>
      </c>
    </row>
    <row r="35" spans="2:3" hidden="1" x14ac:dyDescent="0.35">
      <c r="B35" s="40" t="s">
        <v>100</v>
      </c>
      <c r="C35" s="10">
        <f t="shared" si="1"/>
        <v>0</v>
      </c>
    </row>
    <row r="36" spans="2:3" hidden="1" x14ac:dyDescent="0.35">
      <c r="B36" s="40" t="s">
        <v>101</v>
      </c>
      <c r="C36" s="10">
        <f t="shared" si="1"/>
        <v>0</v>
      </c>
    </row>
    <row r="37" spans="2:3" hidden="1" x14ac:dyDescent="0.35">
      <c r="B37" s="40" t="s">
        <v>102</v>
      </c>
      <c r="C37" s="10">
        <f t="shared" si="1"/>
        <v>0</v>
      </c>
    </row>
    <row r="38" spans="2:3" hidden="1" x14ac:dyDescent="0.35">
      <c r="B38" s="40" t="s">
        <v>103</v>
      </c>
      <c r="C38" s="10">
        <f t="shared" si="1"/>
        <v>0</v>
      </c>
    </row>
    <row r="39" spans="2:3" hidden="1" x14ac:dyDescent="0.35">
      <c r="B39" s="40" t="s">
        <v>104</v>
      </c>
      <c r="C39" s="10">
        <f t="shared" si="1"/>
        <v>0</v>
      </c>
    </row>
    <row r="40" spans="2:3" hidden="1" x14ac:dyDescent="0.35">
      <c r="B40" s="40" t="s">
        <v>105</v>
      </c>
      <c r="C40" s="10">
        <f t="shared" si="1"/>
        <v>0</v>
      </c>
    </row>
    <row r="41" spans="2:3" hidden="1" x14ac:dyDescent="0.35">
      <c r="B41" s="40" t="s">
        <v>106</v>
      </c>
      <c r="C41" s="10">
        <f t="shared" si="1"/>
        <v>0</v>
      </c>
    </row>
    <row r="42" spans="2:3" hidden="1" x14ac:dyDescent="0.35">
      <c r="B42" s="40" t="s">
        <v>107</v>
      </c>
      <c r="C42" s="10">
        <f t="shared" si="1"/>
        <v>0</v>
      </c>
    </row>
    <row r="43" spans="2:3" hidden="1" x14ac:dyDescent="0.35">
      <c r="B43" s="40" t="s">
        <v>108</v>
      </c>
      <c r="C43" s="10">
        <f t="shared" si="1"/>
        <v>0</v>
      </c>
    </row>
    <row r="44" spans="2:3" hidden="1" x14ac:dyDescent="0.35">
      <c r="B44" s="40" t="s">
        <v>109</v>
      </c>
      <c r="C44" s="10">
        <f t="shared" si="1"/>
        <v>0</v>
      </c>
    </row>
    <row r="45" spans="2:3" hidden="1" x14ac:dyDescent="0.35">
      <c r="B45" s="40" t="s">
        <v>110</v>
      </c>
      <c r="C45" s="10">
        <f t="shared" si="1"/>
        <v>0</v>
      </c>
    </row>
    <row r="46" spans="2:3" hidden="1" x14ac:dyDescent="0.35">
      <c r="B46" s="40" t="s">
        <v>111</v>
      </c>
      <c r="C46" s="10">
        <f t="shared" si="1"/>
        <v>0</v>
      </c>
    </row>
    <row r="47" spans="2:3" hidden="1" x14ac:dyDescent="0.35">
      <c r="B47" s="40" t="s">
        <v>112</v>
      </c>
      <c r="C47" s="10">
        <f t="shared" si="1"/>
        <v>0</v>
      </c>
    </row>
    <row r="48" spans="2:3" hidden="1" x14ac:dyDescent="0.35">
      <c r="B48" s="40" t="s">
        <v>113</v>
      </c>
      <c r="C48" s="10">
        <f t="shared" si="1"/>
        <v>0</v>
      </c>
    </row>
    <row r="49" spans="2:3" hidden="1" x14ac:dyDescent="0.35">
      <c r="B49" s="40" t="s">
        <v>114</v>
      </c>
      <c r="C49" s="10">
        <f t="shared" si="1"/>
        <v>0</v>
      </c>
    </row>
    <row r="50" spans="2:3" hidden="1" x14ac:dyDescent="0.35">
      <c r="B50" s="40" t="s">
        <v>56</v>
      </c>
      <c r="C50" s="10">
        <f t="shared" si="1"/>
        <v>0</v>
      </c>
    </row>
    <row r="51" spans="2:3" hidden="1" x14ac:dyDescent="0.35">
      <c r="B51" s="40" t="s">
        <v>115</v>
      </c>
      <c r="C51" s="10">
        <f t="shared" si="1"/>
        <v>0</v>
      </c>
    </row>
    <row r="52" spans="2:3" hidden="1" x14ac:dyDescent="0.35">
      <c r="B52" s="40" t="s">
        <v>116</v>
      </c>
      <c r="C52" s="10">
        <f t="shared" si="1"/>
        <v>0</v>
      </c>
    </row>
    <row r="53" spans="2:3" hidden="1" x14ac:dyDescent="0.35">
      <c r="B53" s="40" t="s">
        <v>117</v>
      </c>
      <c r="C53" s="10">
        <f t="shared" si="1"/>
        <v>0</v>
      </c>
    </row>
    <row r="54" spans="2:3" hidden="1" x14ac:dyDescent="0.35">
      <c r="B54" s="40" t="s">
        <v>118</v>
      </c>
      <c r="C54" s="10">
        <f t="shared" si="1"/>
        <v>0</v>
      </c>
    </row>
    <row r="55" spans="2:3" hidden="1" x14ac:dyDescent="0.35">
      <c r="B55" s="40" t="s">
        <v>119</v>
      </c>
      <c r="C55" s="10">
        <f t="shared" si="1"/>
        <v>0</v>
      </c>
    </row>
    <row r="56" spans="2:3" hidden="1" x14ac:dyDescent="0.35">
      <c r="B56" s="40" t="s">
        <v>120</v>
      </c>
      <c r="C56" s="10">
        <f t="shared" si="1"/>
        <v>0</v>
      </c>
    </row>
    <row r="57" spans="2:3" hidden="1" x14ac:dyDescent="0.35">
      <c r="B57" s="40" t="s">
        <v>121</v>
      </c>
      <c r="C57" s="10">
        <f t="shared" si="1"/>
        <v>0</v>
      </c>
    </row>
    <row r="58" spans="2:3" hidden="1" x14ac:dyDescent="0.35">
      <c r="B58" s="40" t="s">
        <v>78</v>
      </c>
      <c r="C58" s="10">
        <f t="shared" si="1"/>
        <v>0</v>
      </c>
    </row>
    <row r="59" spans="2:3" hidden="1" x14ac:dyDescent="0.35">
      <c r="B59" s="40" t="s">
        <v>122</v>
      </c>
      <c r="C59" s="10">
        <f t="shared" si="1"/>
        <v>0</v>
      </c>
    </row>
    <row r="60" spans="2:3" hidden="1" x14ac:dyDescent="0.35">
      <c r="B60" s="40" t="s">
        <v>123</v>
      </c>
      <c r="C60" s="10">
        <f t="shared" si="1"/>
        <v>0</v>
      </c>
    </row>
    <row r="61" spans="2:3" hidden="1" x14ac:dyDescent="0.35">
      <c r="B61" s="40" t="s">
        <v>124</v>
      </c>
      <c r="C61" s="10">
        <f t="shared" si="1"/>
        <v>0</v>
      </c>
    </row>
    <row r="62" spans="2:3" hidden="1" x14ac:dyDescent="0.35">
      <c r="B62" s="40" t="s">
        <v>41</v>
      </c>
      <c r="C62" s="10">
        <f t="shared" si="1"/>
        <v>0</v>
      </c>
    </row>
    <row r="63" spans="2:3" hidden="1" x14ac:dyDescent="0.35">
      <c r="B63" s="40" t="s">
        <v>125</v>
      </c>
      <c r="C63" s="10">
        <f t="shared" si="1"/>
        <v>0</v>
      </c>
    </row>
    <row r="64" spans="2:3" hidden="1" x14ac:dyDescent="0.35">
      <c r="B64" s="40" t="s">
        <v>126</v>
      </c>
      <c r="C64" s="10">
        <f t="shared" si="1"/>
        <v>0</v>
      </c>
    </row>
    <row r="65" spans="2:3" hidden="1" x14ac:dyDescent="0.35">
      <c r="B65" s="40" t="s">
        <v>127</v>
      </c>
      <c r="C65" s="10">
        <f t="shared" si="1"/>
        <v>0</v>
      </c>
    </row>
    <row r="66" spans="2:3" hidden="1" x14ac:dyDescent="0.35">
      <c r="B66" s="40" t="s">
        <v>128</v>
      </c>
      <c r="C66" s="10">
        <f t="shared" si="1"/>
        <v>0</v>
      </c>
    </row>
    <row r="67" spans="2:3" hidden="1" x14ac:dyDescent="0.35">
      <c r="B67" s="40" t="s">
        <v>129</v>
      </c>
      <c r="C67" s="10">
        <f t="shared" si="1"/>
        <v>0</v>
      </c>
    </row>
    <row r="68" spans="2:3" hidden="1" x14ac:dyDescent="0.35">
      <c r="B68" s="40" t="s">
        <v>130</v>
      </c>
      <c r="C68" s="10">
        <f t="shared" si="1"/>
        <v>0</v>
      </c>
    </row>
    <row r="69" spans="2:3" hidden="1" x14ac:dyDescent="0.35">
      <c r="B69" s="40" t="s">
        <v>131</v>
      </c>
      <c r="C69" s="10">
        <f t="shared" si="1"/>
        <v>0</v>
      </c>
    </row>
    <row r="70" spans="2:3" hidden="1" x14ac:dyDescent="0.35">
      <c r="B70" s="40" t="s">
        <v>23</v>
      </c>
      <c r="C70" s="10">
        <f t="shared" si="1"/>
        <v>0</v>
      </c>
    </row>
    <row r="71" spans="2:3" hidden="1" x14ac:dyDescent="0.35">
      <c r="B71" s="40" t="s">
        <v>132</v>
      </c>
      <c r="C71" s="10">
        <f t="shared" si="1"/>
        <v>0</v>
      </c>
    </row>
    <row r="72" spans="2:3" hidden="1" x14ac:dyDescent="0.35">
      <c r="B72" s="40" t="s">
        <v>37</v>
      </c>
      <c r="C72" s="10">
        <f t="shared" si="1"/>
        <v>0</v>
      </c>
    </row>
    <row r="73" spans="2:3" hidden="1" x14ac:dyDescent="0.35">
      <c r="B73" s="40" t="s">
        <v>133</v>
      </c>
      <c r="C73" s="10">
        <f t="shared" si="1"/>
        <v>0</v>
      </c>
    </row>
    <row r="74" spans="2:3" hidden="1" x14ac:dyDescent="0.35">
      <c r="B74" s="40" t="s">
        <v>51</v>
      </c>
      <c r="C74" s="10">
        <f t="shared" si="1"/>
        <v>0</v>
      </c>
    </row>
    <row r="75" spans="2:3" hidden="1" x14ac:dyDescent="0.35">
      <c r="B75" s="40" t="s">
        <v>134</v>
      </c>
      <c r="C75" s="10">
        <f t="shared" si="1"/>
        <v>0</v>
      </c>
    </row>
    <row r="76" spans="2:3" hidden="1" x14ac:dyDescent="0.35">
      <c r="B76" s="40" t="s">
        <v>135</v>
      </c>
      <c r="C76" s="10">
        <f t="shared" si="1"/>
        <v>0</v>
      </c>
    </row>
    <row r="77" spans="2:3" hidden="1" x14ac:dyDescent="0.35">
      <c r="B77" s="40" t="s">
        <v>136</v>
      </c>
      <c r="C77" s="10">
        <f t="shared" si="1"/>
        <v>0</v>
      </c>
    </row>
    <row r="78" spans="2:3" hidden="1" x14ac:dyDescent="0.35">
      <c r="B78" s="40" t="s">
        <v>73</v>
      </c>
      <c r="C78" s="10">
        <f t="shared" si="1"/>
        <v>0</v>
      </c>
    </row>
    <row r="79" spans="2:3" hidden="1" x14ac:dyDescent="0.35">
      <c r="B79" s="40" t="s">
        <v>137</v>
      </c>
      <c r="C79" s="10">
        <f t="shared" si="1"/>
        <v>0</v>
      </c>
    </row>
    <row r="80" spans="2:3" hidden="1" x14ac:dyDescent="0.35">
      <c r="B80" s="40" t="s">
        <v>138</v>
      </c>
      <c r="C80" s="10">
        <f t="shared" si="1"/>
        <v>0</v>
      </c>
    </row>
    <row r="81" spans="2:3" hidden="1" x14ac:dyDescent="0.35">
      <c r="B81" s="40" t="s">
        <v>139</v>
      </c>
      <c r="C81" s="10">
        <f t="shared" si="1"/>
        <v>0</v>
      </c>
    </row>
    <row r="82" spans="2:3" hidden="1" x14ac:dyDescent="0.35">
      <c r="B82" s="40" t="s">
        <v>140</v>
      </c>
      <c r="C82" s="10">
        <f t="shared" si="1"/>
        <v>0</v>
      </c>
    </row>
    <row r="83" spans="2:3" hidden="1" x14ac:dyDescent="0.35">
      <c r="B83" s="40" t="s">
        <v>141</v>
      </c>
      <c r="C83" s="10">
        <f t="shared" si="1"/>
        <v>0</v>
      </c>
    </row>
    <row r="84" spans="2:3" hidden="1" x14ac:dyDescent="0.35">
      <c r="B84" s="40" t="s">
        <v>142</v>
      </c>
      <c r="C84" s="10">
        <f t="shared" si="1"/>
        <v>0</v>
      </c>
    </row>
    <row r="85" spans="2:3" hidden="1" x14ac:dyDescent="0.35">
      <c r="B85" s="40" t="s">
        <v>143</v>
      </c>
      <c r="C85" s="10">
        <f t="shared" si="1"/>
        <v>0</v>
      </c>
    </row>
    <row r="86" spans="2:3" hidden="1" x14ac:dyDescent="0.35">
      <c r="B86" s="40" t="s">
        <v>144</v>
      </c>
      <c r="C86" s="10">
        <f t="shared" si="1"/>
        <v>0</v>
      </c>
    </row>
    <row r="87" spans="2:3" hidden="1" x14ac:dyDescent="0.35">
      <c r="B87" s="40" t="s">
        <v>145</v>
      </c>
      <c r="C87" s="10">
        <f t="shared" ref="C87:C89" si="2">COUNTIFS(T$3:T$17,"=Y",C$3:C$17,B87)</f>
        <v>0</v>
      </c>
    </row>
    <row r="88" spans="2:3" hidden="1" x14ac:dyDescent="0.35">
      <c r="B88" s="40" t="s">
        <v>146</v>
      </c>
      <c r="C88" s="10">
        <f t="shared" si="2"/>
        <v>0</v>
      </c>
    </row>
    <row r="89" spans="2:3" hidden="1" x14ac:dyDescent="0.35">
      <c r="B89" s="40" t="s">
        <v>147</v>
      </c>
      <c r="C89" s="10">
        <f t="shared" si="2"/>
        <v>0</v>
      </c>
    </row>
  </sheetData>
  <pageMargins left="0.7" right="0.7" top="0.75" bottom="0.75" header="0.3" footer="0.3"/>
  <pageSetup paperSize="5" scale="68" fitToHeight="0" orientation="landscape" r:id="rId1"/>
  <headerFooter alignWithMargins="0">
    <oddHeader>&amp;C&amp;"Arial,Bold"&amp;14 RFA 2015-113 All Applications&amp;R3/9/16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 Applications</vt:lpstr>
      <vt:lpstr>'All Applications'!Print_Area</vt:lpstr>
      <vt:lpstr>'All Applications'!Print_Titles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2016-03-09T20:04:24Z</dcterms:created>
  <dcterms:modified xsi:type="dcterms:W3CDTF">2016-03-09T20:04:50Z</dcterms:modified>
</cp:coreProperties>
</file>