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88" yWindow="324" windowWidth="12516" windowHeight="6012" tabRatio="853"/>
  </bookViews>
  <sheets>
    <sheet name="All Applications" sheetId="1" r:id="rId1"/>
  </sheets>
  <definedNames>
    <definedName name="_xlnm.Print_Titles" localSheetId="0">'All Applications'!$A:$A</definedName>
  </definedNames>
  <calcPr calcId="171027"/>
  <fileRecoveryPr autoRecover="0"/>
</workbook>
</file>

<file path=xl/calcChain.xml><?xml version="1.0" encoding="utf-8"?>
<calcChain xmlns="http://schemas.openxmlformats.org/spreadsheetml/2006/main">
  <c r="S10" i="1" l="1"/>
  <c r="S4" i="1"/>
  <c r="S5" i="1"/>
  <c r="S6" i="1"/>
  <c r="S11" i="1"/>
  <c r="S7" i="1"/>
  <c r="S12" i="1"/>
  <c r="S13" i="1"/>
  <c r="S3" i="1"/>
  <c r="R10" i="1"/>
  <c r="R4" i="1"/>
  <c r="R5" i="1"/>
  <c r="R6" i="1"/>
  <c r="R11" i="1"/>
  <c r="R7" i="1"/>
  <c r="R12" i="1"/>
  <c r="R13" i="1"/>
  <c r="R3" i="1"/>
</calcChain>
</file>

<file path=xl/sharedStrings.xml><?xml version="1.0" encoding="utf-8"?>
<sst xmlns="http://schemas.openxmlformats.org/spreadsheetml/2006/main" count="152" uniqueCount="77">
  <si>
    <t>Application Number</t>
  </si>
  <si>
    <t>Name of Developers</t>
  </si>
  <si>
    <t>Name of Development</t>
  </si>
  <si>
    <t>County</t>
  </si>
  <si>
    <t>County Size</t>
  </si>
  <si>
    <t>Florida Job Creation Preference</t>
  </si>
  <si>
    <t>Demo. Commitment</t>
  </si>
  <si>
    <t>Name of Applicant</t>
  </si>
  <si>
    <t>Total Units</t>
  </si>
  <si>
    <t>Total  Match  Amount</t>
  </si>
  <si>
    <t>HOME Request Amount</t>
  </si>
  <si>
    <t>Lottery</t>
  </si>
  <si>
    <t>Eligible for Funding?</t>
  </si>
  <si>
    <t>Match as % of HOME request amount</t>
  </si>
  <si>
    <t>Dev Category</t>
  </si>
  <si>
    <t>Dev Type</t>
  </si>
  <si>
    <t>HOME Funding Experience Preference</t>
  </si>
  <si>
    <t>Previous Affordable Housing Experience Funding Preference</t>
  </si>
  <si>
    <t>Qualified for CHDO Preference?</t>
  </si>
  <si>
    <t>2016-315H</t>
  </si>
  <si>
    <t>2016-316H</t>
  </si>
  <si>
    <t>2016-317H</t>
  </si>
  <si>
    <t>2016-318H</t>
  </si>
  <si>
    <t>2016-319H</t>
  </si>
  <si>
    <t>2016-320H</t>
  </si>
  <si>
    <t>2016-321H</t>
  </si>
  <si>
    <t>2016-322H</t>
  </si>
  <si>
    <t>2016-323H</t>
  </si>
  <si>
    <t>Turner Senior Apartments at Five Ash</t>
  </si>
  <si>
    <t>Pine Breeze Apartments</t>
  </si>
  <si>
    <t>Towns of Okeechobee</t>
  </si>
  <si>
    <t>Highland Grove</t>
  </si>
  <si>
    <t>American Way Townhomes</t>
  </si>
  <si>
    <t>Willie Downs Villas</t>
  </si>
  <si>
    <t>Sparta Cove</t>
  </si>
  <si>
    <t>Oaks at Bushnell</t>
  </si>
  <si>
    <t>Turner Five Ash Phase I, LLC</t>
  </si>
  <si>
    <t>N Vision Communities, Inc.</t>
  </si>
  <si>
    <t>Workforce Housing Ventures, Inc.</t>
  </si>
  <si>
    <t>Workforce Housing Ventures, Inc.; GHD Construction Services, Inc.</t>
  </si>
  <si>
    <t>Towns of Okeechobee, LLC</t>
  </si>
  <si>
    <t>MFK|REVA Development, LLC; Judd Roth Real Estate Development, Inc.; Banyan Development Group, LLC</t>
  </si>
  <si>
    <t>Highland Grove Development Partners, LLC</t>
  </si>
  <si>
    <t>Gardner Capital Development Florida, LLC</t>
  </si>
  <si>
    <t>St. John Paul II Housing, Inc.</t>
  </si>
  <si>
    <t>National Development of America, Inc.</t>
  </si>
  <si>
    <t>National Development Foundation, Inc.</t>
  </si>
  <si>
    <t>Highlands County Housing Authority, Inc.</t>
  </si>
  <si>
    <t>Highlands County Housing Authority, Inc.; GHD Construction Services, Inc.</t>
  </si>
  <si>
    <t>Sparta Cove LLC</t>
  </si>
  <si>
    <t>Sparta Cove Developer LLC</t>
  </si>
  <si>
    <t>Brevard Community Partnership, Inc.</t>
  </si>
  <si>
    <t>Oaks At Bushnell, LLC</t>
  </si>
  <si>
    <t>DeSoto</t>
  </si>
  <si>
    <t>Flagler</t>
  </si>
  <si>
    <t>Okeechobee</t>
  </si>
  <si>
    <t>Highlands</t>
  </si>
  <si>
    <t>Baker</t>
  </si>
  <si>
    <t>Sumter</t>
  </si>
  <si>
    <t>NC</t>
  </si>
  <si>
    <t>QX</t>
  </si>
  <si>
    <t>TH</t>
  </si>
  <si>
    <t>G</t>
  </si>
  <si>
    <t>E</t>
  </si>
  <si>
    <t>F</t>
  </si>
  <si>
    <t>Total Maximum HOME Rental FHFC Subsidy Limit</t>
  </si>
  <si>
    <t>S</t>
  </si>
  <si>
    <t>M</t>
  </si>
  <si>
    <t>Eligible HOME Request as % of Maximum</t>
  </si>
  <si>
    <t>St. John Paul II Villas*</t>
  </si>
  <si>
    <t>Y</t>
  </si>
  <si>
    <t>N</t>
  </si>
  <si>
    <t>*During scoring, it was determined that the Match amount provided in the Application was not eligible.</t>
  </si>
  <si>
    <t>Eligible Applications</t>
  </si>
  <si>
    <t>Ineligible Applications</t>
  </si>
  <si>
    <t>Any unsuccessful Applicant may file a notice of protest and a formal written protest in accordance with Section 120.57(3), Fla. Stat., Rule Chapter 28-110, F.A.C., and Rule 67-60.009, F.A.C.  Failure to file a protest within the time prescribed in Section 120.57(3), Fla. Stat., shall constitute a waiver of proceedings under Chapter 120, Fla. Stat.</t>
  </si>
  <si>
    <t>On May 6, 2016, the Board of Directors of Florida Housing Finance Corporation approved the Review Committee’s motion to adopt the scoring results above.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</si>
</sst>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</cellStyleXfs>
  <cellXfs count="36">
    <xf numFmtId="0" fontId="0" fillId="0" borderId="0" xfId="0"/>
    <xf numFmtId="0" fontId="3" fillId="0" borderId="0" xfId="0" applyFont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10" fontId="5" fillId="0" borderId="1" xfId="2" applyNumberFormat="1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43" fontId="6" fillId="0" borderId="1" xfId="1" applyFont="1" applyFill="1" applyBorder="1" applyAlignment="1">
      <alignment vertical="center"/>
    </xf>
    <xf numFmtId="39" fontId="6" fillId="0" borderId="1" xfId="1" applyNumberFormat="1" applyFont="1" applyFill="1" applyBorder="1" applyAlignment="1">
      <alignment vertical="center"/>
    </xf>
    <xf numFmtId="39" fontId="6" fillId="0" borderId="1" xfId="1" applyNumberFormat="1" applyFont="1" applyFill="1" applyBorder="1" applyAlignment="1">
      <alignment horizontal="right" vertical="center"/>
    </xf>
    <xf numFmtId="4" fontId="6" fillId="0" borderId="1" xfId="1" applyNumberFormat="1" applyFont="1" applyFill="1" applyBorder="1" applyAlignment="1">
      <alignment vertical="center"/>
    </xf>
    <xf numFmtId="10" fontId="5" fillId="0" borderId="0" xfId="2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43" fontId="6" fillId="0" borderId="0" xfId="1" applyFont="1" applyFill="1" applyBorder="1" applyAlignment="1">
      <alignment vertical="center"/>
    </xf>
    <xf numFmtId="39" fontId="6" fillId="0" borderId="0" xfId="1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9" fontId="6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Alignment="1">
      <alignment horizontal="left" vertical="center" wrapText="1"/>
    </xf>
  </cellXfs>
  <cellStyles count="5">
    <cellStyle name="Comma" xfId="1" builtinId="3"/>
    <cellStyle name="Normal" xfId="0" builtinId="0"/>
    <cellStyle name="Normal 2" xfId="3"/>
    <cellStyle name="Normal 2 2" xfId="4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682B4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0"/>
  <sheetViews>
    <sheetView showGridLines="0" tabSelected="1" zoomScale="70" zoomScaleNormal="70" workbookViewId="0">
      <pane xSplit="2" ySplit="1" topLeftCell="C6" activePane="bottomRight" state="frozen"/>
      <selection pane="topRight" activeCell="C1" sqref="C1"/>
      <selection pane="bottomLeft" activeCell="A6" sqref="A6"/>
      <selection pane="bottomRight" activeCell="A19" sqref="A19:T20"/>
    </sheetView>
  </sheetViews>
  <sheetFormatPr defaultColWidth="9.21875" defaultRowHeight="13.8" x14ac:dyDescent="0.25"/>
  <cols>
    <col min="1" max="1" width="10" style="9" bestFit="1" customWidth="1"/>
    <col min="2" max="2" width="20.33203125" style="8" customWidth="1"/>
    <col min="3" max="3" width="20.21875" style="9" customWidth="1"/>
    <col min="4" max="4" width="25.77734375" style="1" customWidth="1"/>
    <col min="5" max="5" width="12.21875" style="9" customWidth="1"/>
    <col min="6" max="6" width="9.21875" style="9" hidden="1" customWidth="1"/>
    <col min="7" max="7" width="11.21875" style="1" hidden="1" customWidth="1"/>
    <col min="8" max="8" width="5.44140625" style="9" hidden="1" customWidth="1"/>
    <col min="9" max="9" width="8.44140625" style="9" hidden="1" customWidth="1"/>
    <col min="10" max="10" width="12.109375" style="9" customWidth="1"/>
    <col min="11" max="11" width="11.44140625" style="9" customWidth="1"/>
    <col min="12" max="12" width="9.77734375" style="9" customWidth="1"/>
    <col min="13" max="13" width="10.77734375" style="9" customWidth="1"/>
    <col min="14" max="14" width="7" style="9" customWidth="1"/>
    <col min="15" max="15" width="13.21875" style="9" customWidth="1"/>
    <col min="16" max="16" width="15.44140625" style="9" customWidth="1"/>
    <col min="17" max="17" width="11.44140625" style="9" customWidth="1"/>
    <col min="18" max="18" width="13.21875" style="9" customWidth="1"/>
    <col min="19" max="19" width="12" style="9" customWidth="1"/>
    <col min="20" max="20" width="12.33203125" style="9" customWidth="1"/>
    <col min="21" max="16384" width="9.21875" style="9"/>
  </cols>
  <sheetData>
    <row r="1" spans="1:22" s="12" customFormat="1" ht="91.5" customHeight="1" x14ac:dyDescent="0.25">
      <c r="A1" s="10" t="s">
        <v>0</v>
      </c>
      <c r="B1" s="10" t="s">
        <v>2</v>
      </c>
      <c r="C1" s="10" t="s">
        <v>7</v>
      </c>
      <c r="D1" s="10" t="s">
        <v>1</v>
      </c>
      <c r="E1" s="10" t="s">
        <v>3</v>
      </c>
      <c r="F1" s="10" t="s">
        <v>14</v>
      </c>
      <c r="G1" s="10" t="s">
        <v>15</v>
      </c>
      <c r="H1" s="10" t="s">
        <v>8</v>
      </c>
      <c r="I1" s="10" t="s">
        <v>6</v>
      </c>
      <c r="J1" s="10" t="s">
        <v>10</v>
      </c>
      <c r="K1" s="10" t="s">
        <v>9</v>
      </c>
      <c r="L1" s="10" t="s">
        <v>12</v>
      </c>
      <c r="M1" s="10" t="s">
        <v>18</v>
      </c>
      <c r="N1" s="10" t="s">
        <v>4</v>
      </c>
      <c r="O1" s="10" t="s">
        <v>16</v>
      </c>
      <c r="P1" s="10" t="s">
        <v>17</v>
      </c>
      <c r="Q1" s="11" t="s">
        <v>65</v>
      </c>
      <c r="R1" s="10" t="s">
        <v>68</v>
      </c>
      <c r="S1" s="10" t="s">
        <v>13</v>
      </c>
      <c r="T1" s="10" t="s">
        <v>5</v>
      </c>
      <c r="U1" s="10" t="s">
        <v>11</v>
      </c>
    </row>
    <row r="2" spans="1:22" s="12" customFormat="1" ht="21" customHeight="1" x14ac:dyDescent="0.25">
      <c r="A2" s="34" t="s">
        <v>73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0"/>
    </row>
    <row r="3" spans="1:22" ht="27.6" x14ac:dyDescent="0.25">
      <c r="A3" s="13" t="s">
        <v>19</v>
      </c>
      <c r="B3" s="14" t="s">
        <v>28</v>
      </c>
      <c r="C3" s="14" t="s">
        <v>36</v>
      </c>
      <c r="D3" s="14" t="s">
        <v>37</v>
      </c>
      <c r="E3" s="13" t="s">
        <v>53</v>
      </c>
      <c r="F3" s="15" t="s">
        <v>59</v>
      </c>
      <c r="G3" s="15" t="s">
        <v>60</v>
      </c>
      <c r="H3" s="15">
        <v>50</v>
      </c>
      <c r="I3" s="15" t="s">
        <v>63</v>
      </c>
      <c r="J3" s="16">
        <v>4000000</v>
      </c>
      <c r="K3" s="17">
        <v>0</v>
      </c>
      <c r="L3" s="5" t="s">
        <v>70</v>
      </c>
      <c r="M3" s="15" t="s">
        <v>70</v>
      </c>
      <c r="N3" s="3" t="s">
        <v>66</v>
      </c>
      <c r="O3" s="15" t="s">
        <v>70</v>
      </c>
      <c r="P3" s="15" t="s">
        <v>70</v>
      </c>
      <c r="Q3" s="18">
        <v>6978825</v>
      </c>
      <c r="R3" s="3">
        <f>ROUND(J3/Q3,4)</f>
        <v>0.57320000000000004</v>
      </c>
      <c r="S3" s="3">
        <f>ROUND(K3/J3,4)</f>
        <v>0</v>
      </c>
      <c r="T3" s="2" t="s">
        <v>70</v>
      </c>
      <c r="U3" s="2">
        <v>6</v>
      </c>
    </row>
    <row r="4" spans="1:22" ht="55.2" x14ac:dyDescent="0.25">
      <c r="A4" s="13" t="s">
        <v>21</v>
      </c>
      <c r="B4" s="14" t="s">
        <v>30</v>
      </c>
      <c r="C4" s="14" t="s">
        <v>40</v>
      </c>
      <c r="D4" s="14" t="s">
        <v>41</v>
      </c>
      <c r="E4" s="13" t="s">
        <v>55</v>
      </c>
      <c r="F4" s="15" t="s">
        <v>59</v>
      </c>
      <c r="G4" s="15" t="s">
        <v>61</v>
      </c>
      <c r="H4" s="15">
        <v>26</v>
      </c>
      <c r="I4" s="15" t="s">
        <v>64</v>
      </c>
      <c r="J4" s="16">
        <v>5000000</v>
      </c>
      <c r="K4" s="17">
        <v>244000</v>
      </c>
      <c r="L4" s="5" t="s">
        <v>70</v>
      </c>
      <c r="M4" s="15" t="s">
        <v>70</v>
      </c>
      <c r="N4" s="3" t="s">
        <v>66</v>
      </c>
      <c r="O4" s="15" t="s">
        <v>70</v>
      </c>
      <c r="P4" s="15" t="s">
        <v>70</v>
      </c>
      <c r="Q4" s="18">
        <v>5152316</v>
      </c>
      <c r="R4" s="3">
        <f>ROUND(J4/Q4,4)</f>
        <v>0.97040000000000004</v>
      </c>
      <c r="S4" s="3">
        <f>ROUND(K4/J4,4)</f>
        <v>4.8800000000000003E-2</v>
      </c>
      <c r="T4" s="2" t="s">
        <v>71</v>
      </c>
      <c r="U4" s="2">
        <v>8</v>
      </c>
    </row>
    <row r="5" spans="1:22" ht="41.4" x14ac:dyDescent="0.25">
      <c r="A5" s="13" t="s">
        <v>22</v>
      </c>
      <c r="B5" s="14" t="s">
        <v>31</v>
      </c>
      <c r="C5" s="14" t="s">
        <v>42</v>
      </c>
      <c r="D5" s="14" t="s">
        <v>43</v>
      </c>
      <c r="E5" s="13" t="s">
        <v>56</v>
      </c>
      <c r="F5" s="15" t="s">
        <v>59</v>
      </c>
      <c r="G5" s="15" t="s">
        <v>60</v>
      </c>
      <c r="H5" s="15">
        <v>40</v>
      </c>
      <c r="I5" s="15" t="s">
        <v>64</v>
      </c>
      <c r="J5" s="16">
        <v>4750000</v>
      </c>
      <c r="K5" s="17">
        <v>0</v>
      </c>
      <c r="L5" s="5" t="s">
        <v>70</v>
      </c>
      <c r="M5" s="15" t="s">
        <v>71</v>
      </c>
      <c r="N5" s="3" t="s">
        <v>66</v>
      </c>
      <c r="O5" s="15" t="s">
        <v>70</v>
      </c>
      <c r="P5" s="15" t="s">
        <v>70</v>
      </c>
      <c r="Q5" s="18">
        <v>7026940</v>
      </c>
      <c r="R5" s="3">
        <f>ROUND(J5/Q5,4)</f>
        <v>0.67600000000000005</v>
      </c>
      <c r="S5" s="3">
        <f>ROUND(K5/J5,4)</f>
        <v>0</v>
      </c>
      <c r="T5" s="2" t="s">
        <v>70</v>
      </c>
      <c r="U5" s="2">
        <v>2</v>
      </c>
    </row>
    <row r="6" spans="1:22" ht="27.6" x14ac:dyDescent="0.25">
      <c r="A6" s="13" t="s">
        <v>23</v>
      </c>
      <c r="B6" s="14" t="s">
        <v>69</v>
      </c>
      <c r="C6" s="14" t="s">
        <v>44</v>
      </c>
      <c r="D6" s="14" t="s">
        <v>45</v>
      </c>
      <c r="E6" s="13" t="s">
        <v>53</v>
      </c>
      <c r="F6" s="15" t="s">
        <v>59</v>
      </c>
      <c r="G6" s="15" t="s">
        <v>60</v>
      </c>
      <c r="H6" s="15">
        <v>32</v>
      </c>
      <c r="I6" s="15" t="s">
        <v>63</v>
      </c>
      <c r="J6" s="16">
        <v>3520000</v>
      </c>
      <c r="K6" s="17">
        <v>0</v>
      </c>
      <c r="L6" s="5" t="s">
        <v>70</v>
      </c>
      <c r="M6" s="15" t="s">
        <v>71</v>
      </c>
      <c r="N6" s="3" t="s">
        <v>66</v>
      </c>
      <c r="O6" s="15" t="s">
        <v>70</v>
      </c>
      <c r="P6" s="15" t="s">
        <v>70</v>
      </c>
      <c r="Q6" s="18">
        <v>4466448</v>
      </c>
      <c r="R6" s="3">
        <f>ROUND(J6/Q6,4)</f>
        <v>0.78810000000000002</v>
      </c>
      <c r="S6" s="3">
        <f>ROUND(K6/J6,4)</f>
        <v>0</v>
      </c>
      <c r="T6" s="2" t="s">
        <v>70</v>
      </c>
      <c r="U6" s="2">
        <v>7</v>
      </c>
    </row>
    <row r="7" spans="1:22" ht="41.4" x14ac:dyDescent="0.25">
      <c r="A7" s="13" t="s">
        <v>25</v>
      </c>
      <c r="B7" s="14" t="s">
        <v>33</v>
      </c>
      <c r="C7" s="14" t="s">
        <v>47</v>
      </c>
      <c r="D7" s="14" t="s">
        <v>48</v>
      </c>
      <c r="E7" s="13" t="s">
        <v>56</v>
      </c>
      <c r="F7" s="15" t="s">
        <v>59</v>
      </c>
      <c r="G7" s="15" t="s">
        <v>60</v>
      </c>
      <c r="H7" s="15">
        <v>50</v>
      </c>
      <c r="I7" s="15" t="s">
        <v>64</v>
      </c>
      <c r="J7" s="16">
        <v>4531000</v>
      </c>
      <c r="K7" s="17">
        <v>0</v>
      </c>
      <c r="L7" s="6" t="s">
        <v>70</v>
      </c>
      <c r="M7" s="6" t="s">
        <v>71</v>
      </c>
      <c r="N7" s="3" t="s">
        <v>66</v>
      </c>
      <c r="O7" s="15" t="s">
        <v>70</v>
      </c>
      <c r="P7" s="15" t="s">
        <v>70</v>
      </c>
      <c r="Q7" s="18">
        <v>7730154</v>
      </c>
      <c r="R7" s="3">
        <f>ROUND(J7/Q7,4)</f>
        <v>0.58609999999999995</v>
      </c>
      <c r="S7" s="3">
        <f>ROUND(K7/J7,4)</f>
        <v>0</v>
      </c>
      <c r="T7" s="4" t="s">
        <v>70</v>
      </c>
      <c r="U7" s="4">
        <v>4</v>
      </c>
    </row>
    <row r="8" spans="1:22" s="7" customFormat="1" x14ac:dyDescent="0.25">
      <c r="A8" s="23"/>
      <c r="B8" s="24"/>
      <c r="C8" s="24"/>
      <c r="D8" s="24"/>
      <c r="E8" s="23"/>
      <c r="F8" s="25"/>
      <c r="G8" s="25"/>
      <c r="H8" s="25"/>
      <c r="I8" s="25"/>
      <c r="J8" s="26"/>
      <c r="K8" s="27"/>
      <c r="L8" s="28"/>
      <c r="M8" s="28"/>
      <c r="N8" s="20"/>
      <c r="O8" s="25"/>
      <c r="P8" s="25"/>
      <c r="Q8" s="29"/>
      <c r="R8" s="20"/>
      <c r="S8" s="20"/>
      <c r="T8" s="22"/>
      <c r="U8" s="22"/>
    </row>
    <row r="9" spans="1:22" s="12" customFormat="1" ht="21" customHeight="1" x14ac:dyDescent="0.25">
      <c r="A9" s="34" t="s">
        <v>74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0"/>
    </row>
    <row r="10" spans="1:22" ht="39.6" customHeight="1" x14ac:dyDescent="0.25">
      <c r="A10" s="13" t="s">
        <v>20</v>
      </c>
      <c r="B10" s="14" t="s">
        <v>29</v>
      </c>
      <c r="C10" s="14" t="s">
        <v>38</v>
      </c>
      <c r="D10" s="14" t="s">
        <v>39</v>
      </c>
      <c r="E10" s="13" t="s">
        <v>54</v>
      </c>
      <c r="F10" s="15" t="s">
        <v>59</v>
      </c>
      <c r="G10" s="15" t="s">
        <v>60</v>
      </c>
      <c r="H10" s="15">
        <v>50</v>
      </c>
      <c r="I10" s="15" t="s">
        <v>64</v>
      </c>
      <c r="J10" s="16">
        <v>4371350</v>
      </c>
      <c r="K10" s="17">
        <v>0</v>
      </c>
      <c r="L10" s="5" t="s">
        <v>71</v>
      </c>
      <c r="M10" s="15" t="s">
        <v>71</v>
      </c>
      <c r="N10" s="3" t="s">
        <v>66</v>
      </c>
      <c r="O10" s="15" t="s">
        <v>70</v>
      </c>
      <c r="P10" s="15" t="s">
        <v>70</v>
      </c>
      <c r="Q10" s="18">
        <v>7512482</v>
      </c>
      <c r="R10" s="3">
        <f>ROUND(J10/Q10,4)</f>
        <v>0.58189999999999997</v>
      </c>
      <c r="S10" s="3">
        <f>ROUND(K10/J10,4)</f>
        <v>0</v>
      </c>
      <c r="T10" s="2" t="s">
        <v>70</v>
      </c>
      <c r="U10" s="2">
        <v>5</v>
      </c>
    </row>
    <row r="11" spans="1:22" s="7" customFormat="1" ht="39.6" customHeight="1" x14ac:dyDescent="0.25">
      <c r="A11" s="13" t="s">
        <v>24</v>
      </c>
      <c r="B11" s="14" t="s">
        <v>32</v>
      </c>
      <c r="C11" s="14" t="s">
        <v>46</v>
      </c>
      <c r="D11" s="14" t="s">
        <v>46</v>
      </c>
      <c r="E11" s="13" t="s">
        <v>57</v>
      </c>
      <c r="F11" s="15" t="s">
        <v>59</v>
      </c>
      <c r="G11" s="15" t="s">
        <v>61</v>
      </c>
      <c r="H11" s="15">
        <v>30</v>
      </c>
      <c r="I11" s="15" t="s">
        <v>64</v>
      </c>
      <c r="J11" s="16">
        <v>4975000</v>
      </c>
      <c r="K11" s="19">
        <v>15500</v>
      </c>
      <c r="L11" s="5" t="s">
        <v>71</v>
      </c>
      <c r="M11" s="15" t="s">
        <v>70</v>
      </c>
      <c r="N11" s="3" t="s">
        <v>66</v>
      </c>
      <c r="O11" s="15" t="s">
        <v>70</v>
      </c>
      <c r="P11" s="15" t="s">
        <v>70</v>
      </c>
      <c r="Q11" s="18">
        <v>6293460</v>
      </c>
      <c r="R11" s="3">
        <f>ROUND(J11/Q11,4)</f>
        <v>0.79049999999999998</v>
      </c>
      <c r="S11" s="3">
        <f>ROUND(K11/J11,4)</f>
        <v>3.0999999999999999E-3</v>
      </c>
      <c r="T11" s="2" t="s">
        <v>71</v>
      </c>
      <c r="U11" s="2">
        <v>3</v>
      </c>
    </row>
    <row r="12" spans="1:22" s="21" customFormat="1" ht="28.5" customHeight="1" x14ac:dyDescent="0.25">
      <c r="A12" s="13" t="s">
        <v>26</v>
      </c>
      <c r="B12" s="14" t="s">
        <v>34</v>
      </c>
      <c r="C12" s="14" t="s">
        <v>49</v>
      </c>
      <c r="D12" s="14" t="s">
        <v>50</v>
      </c>
      <c r="E12" s="13" t="s">
        <v>56</v>
      </c>
      <c r="F12" s="15" t="s">
        <v>59</v>
      </c>
      <c r="G12" s="15" t="s">
        <v>60</v>
      </c>
      <c r="H12" s="15">
        <v>35</v>
      </c>
      <c r="I12" s="15" t="s">
        <v>64</v>
      </c>
      <c r="J12" s="16">
        <v>5000000</v>
      </c>
      <c r="K12" s="17">
        <v>60000</v>
      </c>
      <c r="L12" s="6" t="s">
        <v>71</v>
      </c>
      <c r="M12" s="6" t="s">
        <v>71</v>
      </c>
      <c r="N12" s="3" t="s">
        <v>66</v>
      </c>
      <c r="O12" s="15" t="s">
        <v>70</v>
      </c>
      <c r="P12" s="15" t="s">
        <v>70</v>
      </c>
      <c r="Q12" s="18">
        <v>5361335</v>
      </c>
      <c r="R12" s="3">
        <f>ROUND(J12/Q12,4)</f>
        <v>0.93259999999999998</v>
      </c>
      <c r="S12" s="3">
        <f>ROUND(K12/J12,4)</f>
        <v>1.2E-2</v>
      </c>
      <c r="T12" s="4" t="s">
        <v>71</v>
      </c>
      <c r="U12" s="4">
        <v>9</v>
      </c>
    </row>
    <row r="13" spans="1:22" ht="27.6" x14ac:dyDescent="0.25">
      <c r="A13" s="13" t="s">
        <v>27</v>
      </c>
      <c r="B13" s="14" t="s">
        <v>35</v>
      </c>
      <c r="C13" s="14" t="s">
        <v>51</v>
      </c>
      <c r="D13" s="14" t="s">
        <v>52</v>
      </c>
      <c r="E13" s="13" t="s">
        <v>58</v>
      </c>
      <c r="F13" s="15" t="s">
        <v>59</v>
      </c>
      <c r="G13" s="15" t="s">
        <v>62</v>
      </c>
      <c r="H13" s="15">
        <v>40</v>
      </c>
      <c r="I13" s="15" t="s">
        <v>64</v>
      </c>
      <c r="J13" s="16">
        <v>5000000</v>
      </c>
      <c r="K13" s="17">
        <v>0</v>
      </c>
      <c r="L13" s="6" t="s">
        <v>71</v>
      </c>
      <c r="M13" s="6" t="s">
        <v>71</v>
      </c>
      <c r="N13" s="3" t="s">
        <v>67</v>
      </c>
      <c r="O13" s="15" t="s">
        <v>70</v>
      </c>
      <c r="P13" s="15" t="s">
        <v>70</v>
      </c>
      <c r="Q13" s="18">
        <v>7026940</v>
      </c>
      <c r="R13" s="3">
        <f>ROUND(J13/Q13,4)</f>
        <v>0.71150000000000002</v>
      </c>
      <c r="S13" s="3">
        <f>ROUND(K13/J13,4)</f>
        <v>0</v>
      </c>
      <c r="T13" s="4" t="s">
        <v>70</v>
      </c>
      <c r="U13" s="4">
        <v>1</v>
      </c>
    </row>
    <row r="15" spans="1:22" x14ac:dyDescent="0.25">
      <c r="A15" s="9" t="s">
        <v>72</v>
      </c>
    </row>
    <row r="17" spans="1:20" x14ac:dyDescent="0.25">
      <c r="A17" s="31" t="s">
        <v>76</v>
      </c>
      <c r="B17" s="32"/>
      <c r="C17" s="31"/>
      <c r="D17" s="33"/>
      <c r="E17" s="31"/>
      <c r="F17" s="31"/>
      <c r="G17" s="31"/>
      <c r="H17" s="33"/>
      <c r="I17" s="31"/>
      <c r="J17" s="31"/>
      <c r="K17" s="31"/>
      <c r="L17" s="31"/>
      <c r="M17" s="31"/>
      <c r="N17" s="31"/>
      <c r="O17" s="31"/>
    </row>
    <row r="18" spans="1:20" x14ac:dyDescent="0.25">
      <c r="A18" s="31"/>
      <c r="B18" s="32"/>
      <c r="C18" s="31"/>
      <c r="D18" s="33"/>
      <c r="E18" s="31"/>
      <c r="F18" s="31"/>
      <c r="G18" s="31"/>
      <c r="H18" s="33"/>
      <c r="I18" s="31"/>
      <c r="J18" s="31"/>
      <c r="K18" s="31"/>
      <c r="L18" s="31"/>
      <c r="M18" s="31"/>
      <c r="N18" s="31"/>
      <c r="O18" s="31"/>
    </row>
    <row r="19" spans="1:20" ht="13.8" customHeight="1" x14ac:dyDescent="0.25">
      <c r="A19" s="35" t="s">
        <v>75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</row>
    <row r="20" spans="1:20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</row>
  </sheetData>
  <sortState ref="A6:W14">
    <sortCondition descending="1" ref="L6:L14"/>
  </sortState>
  <mergeCells count="3">
    <mergeCell ref="A2:U2"/>
    <mergeCell ref="A9:U9"/>
    <mergeCell ref="A19:T20"/>
  </mergeCells>
  <phoneticPr fontId="0" type="noConversion"/>
  <pageMargins left="0.7" right="0.7" top="0.75" bottom="0.75" header="0.3" footer="0.3"/>
  <pageSetup paperSize="5" scale="69" fitToHeight="0" orientation="landscape" r:id="rId1"/>
  <headerFooter alignWithMargins="0">
    <oddHeader>&amp;C&amp;"Arial,Bold"&amp;14RFA 2016-101 – All Applications&amp;RPage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Applications</vt:lpstr>
      <vt:lpstr>'All Applications'!Print_Titles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2013-05-09T20:50:22Z</dcterms:created>
  <dcterms:modified xsi:type="dcterms:W3CDTF">2016-05-03T20:01:10Z</dcterms:modified>
</cp:coreProperties>
</file>