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filterPrivacy="1" defaultThemeVersion="124226"/>
  <bookViews>
    <workbookView xWindow="290" yWindow="320" windowWidth="13370" windowHeight="5940" tabRatio="797"/>
  </bookViews>
  <sheets>
    <sheet name="All Applications" sheetId="1" r:id="rId1"/>
  </sheets>
  <definedNames>
    <definedName name="_xlnm.Print_Titles" localSheetId="0">'All Applications'!$A:$A,'All Applications'!$1:$1</definedName>
  </definedNames>
  <calcPr calcId="171027"/>
  <fileRecoveryPr autoRecover="0"/>
</workbook>
</file>

<file path=xl/calcChain.xml><?xml version="1.0" encoding="utf-8"?>
<calcChain xmlns="http://schemas.openxmlformats.org/spreadsheetml/2006/main">
  <c r="H4" i="1" l="1"/>
  <c r="H5" i="1"/>
  <c r="H6" i="1"/>
  <c r="H40" i="1"/>
  <c r="H41" i="1"/>
  <c r="H42" i="1"/>
  <c r="H7" i="1"/>
  <c r="H43" i="1"/>
  <c r="H8" i="1"/>
  <c r="H9" i="1"/>
  <c r="H10" i="1"/>
  <c r="H11" i="1"/>
  <c r="H12" i="1"/>
  <c r="H13" i="1"/>
  <c r="H14" i="1"/>
  <c r="H44" i="1"/>
  <c r="H15" i="1"/>
  <c r="H16" i="1"/>
  <c r="H17" i="1"/>
  <c r="H18" i="1"/>
  <c r="H19" i="1"/>
  <c r="H20" i="1"/>
  <c r="H21" i="1"/>
  <c r="H22" i="1"/>
  <c r="H23" i="1"/>
  <c r="H24" i="1"/>
  <c r="H25" i="1"/>
  <c r="H26" i="1"/>
  <c r="H45" i="1"/>
  <c r="H27" i="1"/>
  <c r="H28" i="1"/>
  <c r="H29" i="1"/>
  <c r="H30" i="1"/>
  <c r="H31" i="1"/>
  <c r="H32" i="1"/>
  <c r="H33" i="1"/>
  <c r="H34" i="1"/>
  <c r="H35" i="1"/>
  <c r="H46" i="1"/>
  <c r="H36" i="1"/>
  <c r="H37" i="1"/>
  <c r="H38" i="1"/>
  <c r="H3" i="1"/>
  <c r="L17" i="1" l="1"/>
  <c r="L18" i="1"/>
  <c r="L19" i="1"/>
  <c r="L20" i="1"/>
  <c r="L21" i="1"/>
  <c r="L22" i="1"/>
  <c r="L23" i="1"/>
  <c r="L24" i="1"/>
  <c r="L25" i="1"/>
  <c r="L26" i="1"/>
  <c r="L45" i="1"/>
  <c r="L27" i="1"/>
  <c r="L28" i="1"/>
  <c r="L29" i="1"/>
  <c r="L30" i="1"/>
  <c r="L31" i="1"/>
  <c r="L32" i="1"/>
  <c r="L33" i="1"/>
  <c r="L34" i="1"/>
  <c r="L35" i="1"/>
  <c r="L46" i="1"/>
  <c r="L36" i="1"/>
  <c r="L37" i="1"/>
  <c r="L38" i="1"/>
  <c r="L16" i="1" l="1"/>
  <c r="L15" i="1"/>
  <c r="L44" i="1"/>
  <c r="L14" i="1"/>
  <c r="L13" i="1"/>
  <c r="L12" i="1"/>
  <c r="L11" i="1"/>
  <c r="L10" i="1"/>
  <c r="L9" i="1"/>
  <c r="L8" i="1"/>
  <c r="L43" i="1"/>
  <c r="L7" i="1"/>
  <c r="L42" i="1"/>
  <c r="L41" i="1"/>
  <c r="L40" i="1"/>
  <c r="L6" i="1"/>
  <c r="L5" i="1"/>
  <c r="L4" i="1"/>
  <c r="L3" i="1"/>
</calcChain>
</file>

<file path=xl/sharedStrings.xml><?xml version="1.0" encoding="utf-8"?>
<sst xmlns="http://schemas.openxmlformats.org/spreadsheetml/2006/main" count="493" uniqueCount="197">
  <si>
    <t>Application Number</t>
  </si>
  <si>
    <t>Name of Contact Person</t>
  </si>
  <si>
    <t>Name of Developers</t>
  </si>
  <si>
    <t>Name of Development</t>
  </si>
  <si>
    <t>County</t>
  </si>
  <si>
    <t>Florida Job Creation Preference</t>
  </si>
  <si>
    <t>Lottery Number</t>
  </si>
  <si>
    <t>Total Points</t>
  </si>
  <si>
    <t>Per Unit Construction Funding Preference</t>
  </si>
  <si>
    <t>Eligible For Funding?</t>
  </si>
  <si>
    <t>Demo. Commitment</t>
  </si>
  <si>
    <t>Dev Category</t>
  </si>
  <si>
    <t>SAIL Request</t>
  </si>
  <si>
    <t>County Size</t>
  </si>
  <si>
    <t>Palm Beach</t>
  </si>
  <si>
    <t>Osceola</t>
  </si>
  <si>
    <t>Duval</t>
  </si>
  <si>
    <t>Miami-Dade</t>
  </si>
  <si>
    <t>Lee</t>
  </si>
  <si>
    <t>Broward</t>
  </si>
  <si>
    <t>Hillsborough</t>
  </si>
  <si>
    <t>Polk</t>
  </si>
  <si>
    <t>Pinellas</t>
  </si>
  <si>
    <t>Putnam</t>
  </si>
  <si>
    <t>ELI Request</t>
  </si>
  <si>
    <t>Madison</t>
  </si>
  <si>
    <t>Columbia</t>
  </si>
  <si>
    <t>Orange</t>
  </si>
  <si>
    <t>Escambia</t>
  </si>
  <si>
    <t>Hernando</t>
  </si>
  <si>
    <t>Highlands</t>
  </si>
  <si>
    <t>Taylor</t>
  </si>
  <si>
    <t>Total SAIL Request (SAIL + ELI)</t>
  </si>
  <si>
    <t>Leveraging Percentage</t>
  </si>
  <si>
    <t>Leveraging Level</t>
  </si>
  <si>
    <t>2016-356S</t>
  </si>
  <si>
    <t>2016-357S</t>
  </si>
  <si>
    <t>2016-358BS</t>
  </si>
  <si>
    <t>2016-359BS</t>
  </si>
  <si>
    <t>2016-360BS</t>
  </si>
  <si>
    <t>2016-361BS</t>
  </si>
  <si>
    <t>2016-362BS</t>
  </si>
  <si>
    <t>2016-363S</t>
  </si>
  <si>
    <t>2016-364S</t>
  </si>
  <si>
    <t>2016-365BS</t>
  </si>
  <si>
    <t>2016-366BS</t>
  </si>
  <si>
    <t>2016-367BS</t>
  </si>
  <si>
    <t>2016-368BS</t>
  </si>
  <si>
    <t>2016-369BS</t>
  </si>
  <si>
    <t>2016-370BS</t>
  </si>
  <si>
    <t>2016-372S</t>
  </si>
  <si>
    <t>2016-373BS</t>
  </si>
  <si>
    <t>2016-375BS</t>
  </si>
  <si>
    <t>2016-377S</t>
  </si>
  <si>
    <t>2016-378BS</t>
  </si>
  <si>
    <t>2016-379BS</t>
  </si>
  <si>
    <t>2016-381S</t>
  </si>
  <si>
    <t>2016-382S</t>
  </si>
  <si>
    <t>2016-383S</t>
  </si>
  <si>
    <t>2016-384BS</t>
  </si>
  <si>
    <t>2016-385S</t>
  </si>
  <si>
    <t>2016-387BS</t>
  </si>
  <si>
    <t>2016-388BS</t>
  </si>
  <si>
    <t>2016-390BS</t>
  </si>
  <si>
    <t>2016-391BS</t>
  </si>
  <si>
    <t>2016-392BS</t>
  </si>
  <si>
    <t>2016-393BS</t>
  </si>
  <si>
    <t>2016-394BS</t>
  </si>
  <si>
    <t>2016-396BS</t>
  </si>
  <si>
    <t>2016-397S</t>
  </si>
  <si>
    <t>2016-398BS</t>
  </si>
  <si>
    <t>Delphin Downs</t>
  </si>
  <si>
    <t>Mango Terrace</t>
  </si>
  <si>
    <t>Patricia Pointe</t>
  </si>
  <si>
    <t>Courtside Apartments, Phase II</t>
  </si>
  <si>
    <t>Anders Park</t>
  </si>
  <si>
    <t>North Miami Senior Housing</t>
  </si>
  <si>
    <t>Highlands Village</t>
  </si>
  <si>
    <t>Sweetwater Villas</t>
  </si>
  <si>
    <t>Merry Place Court</t>
  </si>
  <si>
    <t>Armstrong Gardens</t>
  </si>
  <si>
    <t>Rosemary Cove</t>
  </si>
  <si>
    <t>Emerald Villas Phase Two</t>
  </si>
  <si>
    <t>Liberty Gardens</t>
  </si>
  <si>
    <t>Lake Beulah View</t>
  </si>
  <si>
    <t>Hammock Ridge II</t>
  </si>
  <si>
    <t>The Boulevard at West River</t>
  </si>
  <si>
    <t>Oasis at Renaissance Preserve</t>
  </si>
  <si>
    <t>Urban Pointe Senior Residences</t>
  </si>
  <si>
    <t>Villages at  West Lakes  Senior Residences</t>
  </si>
  <si>
    <t>Pinnacle Gardens</t>
  </si>
  <si>
    <t>Bethune Residences I at West River</t>
  </si>
  <si>
    <t>Liberty Square Phase One</t>
  </si>
  <si>
    <t>Suncrest Court</t>
  </si>
  <si>
    <t>Banyan Court</t>
  </si>
  <si>
    <t>Palos Verdes Apartments</t>
  </si>
  <si>
    <t>Brisas del Este Apartments</t>
  </si>
  <si>
    <t>Northside Transit Village II</t>
  </si>
  <si>
    <t>Brisas del Rio Apartments</t>
  </si>
  <si>
    <t>Ambar Villas at Keys Point</t>
  </si>
  <si>
    <t>Woodlawn Trail</t>
  </si>
  <si>
    <t>Perrytown Apartments (currently known as Tidewater Apartments)</t>
  </si>
  <si>
    <t>Barnett Villas</t>
  </si>
  <si>
    <t>Cedar Park Apartments</t>
  </si>
  <si>
    <t>Springhill Apartments (currently known as Madison Heights Apartments)</t>
  </si>
  <si>
    <t>Regatta Place</t>
  </si>
  <si>
    <t>Pembroke Tower Apartments</t>
  </si>
  <si>
    <t>The Villages Apartments, Phase II</t>
  </si>
  <si>
    <t>Hudson Commons</t>
  </si>
  <si>
    <t>Coral Bay Cove</t>
  </si>
  <si>
    <t>Residences at Ocean Breeze</t>
  </si>
  <si>
    <t>Birch Hollow</t>
  </si>
  <si>
    <t>La Joya Estates</t>
  </si>
  <si>
    <t>Stadium Tower Apartments</t>
  </si>
  <si>
    <t>M</t>
  </si>
  <si>
    <t>L</t>
  </si>
  <si>
    <t>S</t>
  </si>
  <si>
    <t>Brianne E Heffner</t>
  </si>
  <si>
    <t>Kimberly K. Murphy</t>
  </si>
  <si>
    <t>Matthew Rieger</t>
  </si>
  <si>
    <t>Joseph J Chambers</t>
  </si>
  <si>
    <t>Lisa S. Lim</t>
  </si>
  <si>
    <t>Martin M Wohl</t>
  </si>
  <si>
    <t>Shawn Wilson</t>
  </si>
  <si>
    <t>Darren Smith</t>
  </si>
  <si>
    <t>Alberto Milo, Jr.</t>
  </si>
  <si>
    <t>Eileen M. Pope</t>
  </si>
  <si>
    <t>Shawn L Hicks</t>
  </si>
  <si>
    <t>David O. Deutch</t>
  </si>
  <si>
    <t>Clara I Trejos</t>
  </si>
  <si>
    <t>Alexander B Kiss</t>
  </si>
  <si>
    <t>Elizabeth Wong</t>
  </si>
  <si>
    <t>Elena M. Adames</t>
  </si>
  <si>
    <t>James J Kerr, Jr</t>
  </si>
  <si>
    <t>James J Kerr, Jr.</t>
  </si>
  <si>
    <t>Mara S. Mades</t>
  </si>
  <si>
    <t>Elon J Metoyer</t>
  </si>
  <si>
    <t>Brian M. McGeady</t>
  </si>
  <si>
    <t>Francisco A Rojo</t>
  </si>
  <si>
    <t>Robert G Hoskins</t>
  </si>
  <si>
    <t>Lewis V Swezy</t>
  </si>
  <si>
    <t>Southport Development, Inc. a WA corporation, doing business in FL as Southport Development Services, Inc.</t>
  </si>
  <si>
    <t>Royal American Development, Inc.</t>
  </si>
  <si>
    <t>AMC HTG 2 Developer, LLC</t>
  </si>
  <si>
    <t>Jacksonville Redevelopment Partners, LLC; JAX Urban Initiatives Development, LLC</t>
  </si>
  <si>
    <t>Miami 124 LLC c/o Upper Manhattan Development Corp.; Saten 1 LLC c/o Blue Road; *Miami 124 LLC w/o Upper Manhattan Development Corp. will be the managing member of NM124, LLC and the experienced Developer entity</t>
  </si>
  <si>
    <t>Highlands Village Developer LLC</t>
  </si>
  <si>
    <t>Blue Sky Communities III, LLC</t>
  </si>
  <si>
    <t>Baobab Development, Inc.; SHAG MerryPlace Court, LLC</t>
  </si>
  <si>
    <t>HTG Armstrong Developer, LLC</t>
  </si>
  <si>
    <t>HTG Rosemary Cove Developer, LLC</t>
  </si>
  <si>
    <t>Emerald Villas Phase Two Developer, LLC</t>
  </si>
  <si>
    <t>HTG Liberty Developer, LLC</t>
  </si>
  <si>
    <t>HTG Lake Beulah Developer, LLC; Polk County Housing Developers, Inc.</t>
  </si>
  <si>
    <t>HTG Hammock Ridge II Developer, LLC</t>
  </si>
  <si>
    <t>WRDG Boulevard, LLC</t>
  </si>
  <si>
    <t>Integral Development, LLC; Housing for Urban Communities LLC</t>
  </si>
  <si>
    <t>Pinnacle Housing Group, LLC</t>
  </si>
  <si>
    <t>New Affordable  Housing Partners, LLC; LIFT Orlando Community Development, LLC</t>
  </si>
  <si>
    <t>WRDG Bethune I, LLC</t>
  </si>
  <si>
    <t>Liberty Square Phase One Developer, LLC</t>
  </si>
  <si>
    <t>Pinnacle Housing Group. LLC; HEF-Dixie Court Development, LLC</t>
  </si>
  <si>
    <t>Banyan Development Group, LLC; Judd Roth Real Estate Development, Inc.</t>
  </si>
  <si>
    <t>Banyan Development Group, LLC; Judd Roth Real Estate Development, Inc.; DSRG Development, LLC</t>
  </si>
  <si>
    <t>Brisas del Este Apartments Developer, LLC</t>
  </si>
  <si>
    <t>APC Northside Property II Development, LLC</t>
  </si>
  <si>
    <t>Brisas del Rio Apartments Developer, LLC</t>
  </si>
  <si>
    <t>Ambar3, LLC</t>
  </si>
  <si>
    <t>AMCS Development, LLC; SCG Development Partners, LLC</t>
  </si>
  <si>
    <t>Cornerstone Group Partners, LLC</t>
  </si>
  <si>
    <t>New Urban Development, LLC; Cornerstone Group Partners. LLC</t>
  </si>
  <si>
    <t>MV Residential Development LLC</t>
  </si>
  <si>
    <t>Landmark Development Corp.</t>
  </si>
  <si>
    <t>NuRock Development Partners, Inc.</t>
  </si>
  <si>
    <t>HTG Birch Developer, LLC</t>
  </si>
  <si>
    <t>RS Development Corp; Lewis V Swezy</t>
  </si>
  <si>
    <t>Lewis V Swezy; RS Development Corp</t>
  </si>
  <si>
    <t>NC</t>
  </si>
  <si>
    <t>A/R</t>
  </si>
  <si>
    <t>Redev</t>
  </si>
  <si>
    <t>F</t>
  </si>
  <si>
    <t>E</t>
  </si>
  <si>
    <t>NC/Redev or Rehab for goals?</t>
  </si>
  <si>
    <t>Total Development Cost</t>
  </si>
  <si>
    <t>Y</t>
  </si>
  <si>
    <t>N</t>
  </si>
  <si>
    <t>2016-395S*</t>
  </si>
  <si>
    <t>*The SAIL Request and the ELI Request were adjusted during scoring.  The SAIL Request adjustment also affects Leveraging Percentage</t>
  </si>
  <si>
    <t>2016-371S**</t>
  </si>
  <si>
    <t>2016-374S**</t>
  </si>
  <si>
    <t>2016-376S**</t>
  </si>
  <si>
    <t>2016-380BS**</t>
  </si>
  <si>
    <t>2016-386S**</t>
  </si>
  <si>
    <t>2016-389S**</t>
  </si>
  <si>
    <t>**The Total Development Costs were adjusted during scoring.  This affected Leveraging Perecentage</t>
  </si>
  <si>
    <t xml:space="preserve">Eligible Applications </t>
  </si>
  <si>
    <t xml:space="preserve">Ineligible Applications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</si>
</sst>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7" formatCode="0.0"/>
  </numFmts>
  <fonts count="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textRotation="90" wrapText="1" readingOrder="1"/>
      <protection locked="0"/>
    </xf>
    <xf numFmtId="0" fontId="4" fillId="0" borderId="1" xfId="0" applyFont="1" applyFill="1" applyBorder="1" applyAlignment="1" applyProtection="1">
      <alignment horizontal="center" vertical="center" textRotation="90" wrapText="1"/>
      <protection locked="0"/>
    </xf>
    <xf numFmtId="0" fontId="4" fillId="0" borderId="0" xfId="0" applyFont="1" applyFill="1" applyAlignment="1">
      <alignment horizontal="center" vertical="center" textRotation="90" readingOrder="1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4" fontId="4" fillId="0" borderId="1" xfId="5" applyFont="1" applyFill="1" applyBorder="1" applyAlignment="1" applyProtection="1">
      <alignment horizontal="center" vertical="center" textRotation="90" wrapText="1" readingOrder="1"/>
      <protection locked="0"/>
    </xf>
    <xf numFmtId="44" fontId="3" fillId="0" borderId="1" xfId="5" applyFont="1" applyFill="1" applyBorder="1" applyAlignment="1" applyProtection="1">
      <alignment vertical="center" wrapText="1" readingOrder="1"/>
      <protection locked="0"/>
    </xf>
    <xf numFmtId="1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44" fontId="3" fillId="0" borderId="1" xfId="5" applyFont="1" applyFill="1" applyBorder="1" applyAlignment="1">
      <alignment vertical="center"/>
    </xf>
    <xf numFmtId="10" fontId="3" fillId="0" borderId="1" xfId="0" applyNumberFormat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/>
    </xf>
    <xf numFmtId="44" fontId="3" fillId="0" borderId="0" xfId="5" applyFont="1" applyFill="1" applyAlignment="1">
      <alignment vertical="center"/>
    </xf>
    <xf numFmtId="6" fontId="3" fillId="0" borderId="1" xfId="0" applyNumberFormat="1" applyFont="1" applyFill="1" applyBorder="1" applyAlignment="1" applyProtection="1">
      <alignment vertical="center" wrapText="1" readingOrder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67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4" fillId="0" borderId="2" xfId="0" applyFont="1" applyFill="1" applyBorder="1" applyAlignment="1" applyProtection="1">
      <alignment horizontal="left" readingOrder="1"/>
      <protection locked="0"/>
    </xf>
    <xf numFmtId="0" fontId="4" fillId="0" borderId="4" xfId="0" applyFont="1" applyFill="1" applyBorder="1" applyAlignment="1" applyProtection="1">
      <alignment horizontal="left" readingOrder="1"/>
      <protection locked="0"/>
    </xf>
    <xf numFmtId="0" fontId="4" fillId="0" borderId="3" xfId="0" applyFont="1" applyFill="1" applyBorder="1" applyAlignment="1" applyProtection="1">
      <alignment horizontal="left" readingOrder="1"/>
      <protection locked="0"/>
    </xf>
  </cellXfs>
  <cellStyles count="6">
    <cellStyle name="Comma" xfId="1" builtinId="3"/>
    <cellStyle name="Comma 2" xfId="2"/>
    <cellStyle name="Currency" xfId="5" builtinId="4"/>
    <cellStyle name="Normal" xfId="0" builtinId="0"/>
    <cellStyle name="Normal 2" xfId="3"/>
    <cellStyle name="Percent 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showGridLines="0" tabSelected="1" zoomScale="110" zoomScaleNormal="11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"/>
    </sheetView>
  </sheetViews>
  <sheetFormatPr defaultColWidth="9.1796875" defaultRowHeight="12" x14ac:dyDescent="0.25"/>
  <cols>
    <col min="1" max="1" width="10.90625" style="6" customWidth="1"/>
    <col min="2" max="2" width="19.36328125" style="20" customWidth="1"/>
    <col min="3" max="3" width="11.1796875" style="6" bestFit="1" customWidth="1"/>
    <col min="4" max="4" width="4.90625" style="6" customWidth="1"/>
    <col min="5" max="5" width="9.81640625" style="6" customWidth="1"/>
    <col min="6" max="6" width="30.90625" style="6" customWidth="1"/>
    <col min="7" max="8" width="5.453125" style="6" customWidth="1"/>
    <col min="9" max="9" width="2.90625" style="1" bestFit="1" customWidth="1"/>
    <col min="10" max="10" width="12.1796875" style="6" bestFit="1" customWidth="1"/>
    <col min="11" max="11" width="11.1796875" style="15" customWidth="1"/>
    <col min="12" max="12" width="9.453125" style="6" bestFit="1" customWidth="1"/>
    <col min="13" max="13" width="12.90625" style="15" bestFit="1" customWidth="1"/>
    <col min="14" max="14" width="2.90625" style="6" bestFit="1" customWidth="1"/>
    <col min="15" max="15" width="5.54296875" style="6" customWidth="1"/>
    <col min="16" max="16" width="5.453125" style="6" customWidth="1"/>
    <col min="17" max="17" width="6.6328125" style="6" customWidth="1"/>
    <col min="18" max="18" width="2.90625" style="6" bestFit="1" customWidth="1"/>
    <col min="19" max="19" width="5.08984375" style="6" bestFit="1" customWidth="1"/>
    <col min="20" max="20" width="2.90625" style="6" bestFit="1" customWidth="1"/>
    <col min="21" max="16384" width="9.1796875" style="6"/>
  </cols>
  <sheetData>
    <row r="1" spans="1:20" s="4" customFormat="1" ht="86.5" customHeight="1" x14ac:dyDescent="0.25">
      <c r="A1" s="2" t="s">
        <v>0</v>
      </c>
      <c r="B1" s="2" t="s">
        <v>3</v>
      </c>
      <c r="C1" s="2" t="s">
        <v>4</v>
      </c>
      <c r="D1" s="3" t="s">
        <v>13</v>
      </c>
      <c r="E1" s="2" t="s">
        <v>1</v>
      </c>
      <c r="F1" s="2" t="s">
        <v>2</v>
      </c>
      <c r="G1" s="2" t="s">
        <v>11</v>
      </c>
      <c r="H1" s="2" t="s">
        <v>182</v>
      </c>
      <c r="I1" s="2" t="s">
        <v>10</v>
      </c>
      <c r="J1" s="2" t="s">
        <v>12</v>
      </c>
      <c r="K1" s="7" t="s">
        <v>24</v>
      </c>
      <c r="L1" s="2" t="s">
        <v>32</v>
      </c>
      <c r="M1" s="7" t="s">
        <v>183</v>
      </c>
      <c r="N1" s="2" t="s">
        <v>9</v>
      </c>
      <c r="O1" s="2" t="s">
        <v>7</v>
      </c>
      <c r="P1" s="2" t="s">
        <v>8</v>
      </c>
      <c r="Q1" s="2" t="s">
        <v>33</v>
      </c>
      <c r="R1" s="2" t="s">
        <v>34</v>
      </c>
      <c r="S1" s="2" t="s">
        <v>5</v>
      </c>
      <c r="T1" s="2" t="s">
        <v>6</v>
      </c>
    </row>
    <row r="2" spans="1:20" s="4" customFormat="1" ht="24.5" customHeight="1" x14ac:dyDescent="0.3">
      <c r="A2" s="21" t="s">
        <v>195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3"/>
    </row>
    <row r="3" spans="1:20" ht="56.5" customHeight="1" x14ac:dyDescent="0.25">
      <c r="A3" s="5" t="s">
        <v>35</v>
      </c>
      <c r="B3" s="10" t="s">
        <v>71</v>
      </c>
      <c r="C3" s="5" t="s">
        <v>28</v>
      </c>
      <c r="D3" s="11" t="s">
        <v>114</v>
      </c>
      <c r="E3" s="10" t="s">
        <v>117</v>
      </c>
      <c r="F3" s="10" t="s">
        <v>141</v>
      </c>
      <c r="G3" s="11" t="s">
        <v>177</v>
      </c>
      <c r="H3" s="11" t="str">
        <f t="shared" ref="H3:H38" si="0">IF(G3="A/R","R","NC")</f>
        <v>NC</v>
      </c>
      <c r="I3" s="11" t="s">
        <v>180</v>
      </c>
      <c r="J3" s="12">
        <v>4180000</v>
      </c>
      <c r="K3" s="12">
        <v>400000</v>
      </c>
      <c r="L3" s="16">
        <f t="shared" ref="L3:L38" si="1">J3+K3</f>
        <v>4580000</v>
      </c>
      <c r="M3" s="8">
        <v>13361285</v>
      </c>
      <c r="N3" s="17" t="s">
        <v>184</v>
      </c>
      <c r="O3" s="18">
        <v>18</v>
      </c>
      <c r="P3" s="17" t="s">
        <v>184</v>
      </c>
      <c r="Q3" s="13">
        <v>0.22239999999999999</v>
      </c>
      <c r="R3" s="14">
        <v>3</v>
      </c>
      <c r="S3" s="17" t="s">
        <v>184</v>
      </c>
      <c r="T3" s="11">
        <v>30</v>
      </c>
    </row>
    <row r="4" spans="1:20" ht="56.5" customHeight="1" x14ac:dyDescent="0.25">
      <c r="A4" s="5" t="s">
        <v>36</v>
      </c>
      <c r="B4" s="10" t="s">
        <v>72</v>
      </c>
      <c r="C4" s="5" t="s">
        <v>20</v>
      </c>
      <c r="D4" s="11" t="s">
        <v>115</v>
      </c>
      <c r="E4" s="10" t="s">
        <v>117</v>
      </c>
      <c r="F4" s="10" t="s">
        <v>141</v>
      </c>
      <c r="G4" s="11" t="s">
        <v>177</v>
      </c>
      <c r="H4" s="11" t="str">
        <f t="shared" si="0"/>
        <v>NC</v>
      </c>
      <c r="I4" s="11" t="s">
        <v>180</v>
      </c>
      <c r="J4" s="12">
        <v>5200000</v>
      </c>
      <c r="K4" s="12">
        <v>529000</v>
      </c>
      <c r="L4" s="16">
        <f t="shared" si="1"/>
        <v>5729000</v>
      </c>
      <c r="M4" s="8">
        <v>19198126</v>
      </c>
      <c r="N4" s="17" t="s">
        <v>184</v>
      </c>
      <c r="O4" s="18">
        <v>23</v>
      </c>
      <c r="P4" s="17" t="s">
        <v>184</v>
      </c>
      <c r="Q4" s="13">
        <v>0.19259999999999999</v>
      </c>
      <c r="R4" s="9">
        <v>2</v>
      </c>
      <c r="S4" s="17" t="s">
        <v>184</v>
      </c>
      <c r="T4" s="11">
        <v>38</v>
      </c>
    </row>
    <row r="5" spans="1:20" ht="24" x14ac:dyDescent="0.25">
      <c r="A5" s="5" t="s">
        <v>37</v>
      </c>
      <c r="B5" s="10" t="s">
        <v>73</v>
      </c>
      <c r="C5" s="5" t="s">
        <v>28</v>
      </c>
      <c r="D5" s="11" t="s">
        <v>114</v>
      </c>
      <c r="E5" s="10" t="s">
        <v>118</v>
      </c>
      <c r="F5" s="10" t="s">
        <v>142</v>
      </c>
      <c r="G5" s="11" t="s">
        <v>177</v>
      </c>
      <c r="H5" s="11" t="str">
        <f t="shared" si="0"/>
        <v>NC</v>
      </c>
      <c r="I5" s="11" t="s">
        <v>180</v>
      </c>
      <c r="J5" s="12">
        <v>6000000</v>
      </c>
      <c r="K5" s="12">
        <v>600000</v>
      </c>
      <c r="L5" s="16">
        <f t="shared" si="1"/>
        <v>6600000</v>
      </c>
      <c r="M5" s="8">
        <v>19607310</v>
      </c>
      <c r="N5" s="17" t="s">
        <v>184</v>
      </c>
      <c r="O5" s="18">
        <v>18</v>
      </c>
      <c r="P5" s="17" t="s">
        <v>184</v>
      </c>
      <c r="Q5" s="13">
        <v>0.24510000000000001</v>
      </c>
      <c r="R5" s="14">
        <v>4</v>
      </c>
      <c r="S5" s="17" t="s">
        <v>184</v>
      </c>
      <c r="T5" s="11">
        <v>43</v>
      </c>
    </row>
    <row r="6" spans="1:20" ht="36" x14ac:dyDescent="0.25">
      <c r="A6" s="5" t="s">
        <v>38</v>
      </c>
      <c r="B6" s="10" t="s">
        <v>74</v>
      </c>
      <c r="C6" s="5" t="s">
        <v>17</v>
      </c>
      <c r="D6" s="11" t="s">
        <v>115</v>
      </c>
      <c r="E6" s="10" t="s">
        <v>119</v>
      </c>
      <c r="F6" s="10" t="s">
        <v>143</v>
      </c>
      <c r="G6" s="11" t="s">
        <v>177</v>
      </c>
      <c r="H6" s="11" t="str">
        <f t="shared" si="0"/>
        <v>NC</v>
      </c>
      <c r="I6" s="11" t="s">
        <v>181</v>
      </c>
      <c r="J6" s="12">
        <v>7000000</v>
      </c>
      <c r="K6" s="12">
        <v>600000</v>
      </c>
      <c r="L6" s="16">
        <f t="shared" si="1"/>
        <v>7600000</v>
      </c>
      <c r="M6" s="8">
        <v>38162008.286304399</v>
      </c>
      <c r="N6" s="17" t="s">
        <v>184</v>
      </c>
      <c r="O6" s="18">
        <v>23</v>
      </c>
      <c r="P6" s="17" t="s">
        <v>184</v>
      </c>
      <c r="Q6" s="13">
        <v>0.16880000000000001</v>
      </c>
      <c r="R6" s="9">
        <v>2</v>
      </c>
      <c r="S6" s="17" t="s">
        <v>184</v>
      </c>
      <c r="T6" s="11">
        <v>14</v>
      </c>
    </row>
    <row r="7" spans="1:20" ht="25" customHeight="1" x14ac:dyDescent="0.25">
      <c r="A7" s="5" t="s">
        <v>42</v>
      </c>
      <c r="B7" s="10" t="s">
        <v>78</v>
      </c>
      <c r="C7" s="5" t="s">
        <v>20</v>
      </c>
      <c r="D7" s="11" t="s">
        <v>115</v>
      </c>
      <c r="E7" s="10" t="s">
        <v>123</v>
      </c>
      <c r="F7" s="10" t="s">
        <v>147</v>
      </c>
      <c r="G7" s="11" t="s">
        <v>177</v>
      </c>
      <c r="H7" s="11" t="str">
        <f t="shared" si="0"/>
        <v>NC</v>
      </c>
      <c r="I7" s="11" t="s">
        <v>180</v>
      </c>
      <c r="J7" s="12">
        <v>500000</v>
      </c>
      <c r="K7" s="12">
        <v>311000</v>
      </c>
      <c r="L7" s="16">
        <f t="shared" si="1"/>
        <v>811000</v>
      </c>
      <c r="M7" s="8">
        <v>11275263.243000001</v>
      </c>
      <c r="N7" s="17" t="s">
        <v>184</v>
      </c>
      <c r="O7" s="18">
        <v>16.5</v>
      </c>
      <c r="P7" s="17" t="s">
        <v>184</v>
      </c>
      <c r="Q7" s="13">
        <v>3.5499999999999997E-2</v>
      </c>
      <c r="R7" s="9">
        <v>1</v>
      </c>
      <c r="S7" s="17" t="s">
        <v>184</v>
      </c>
      <c r="T7" s="11">
        <v>31</v>
      </c>
    </row>
    <row r="8" spans="1:20" ht="24" x14ac:dyDescent="0.25">
      <c r="A8" s="5" t="s">
        <v>44</v>
      </c>
      <c r="B8" s="10" t="s">
        <v>80</v>
      </c>
      <c r="C8" s="5" t="s">
        <v>17</v>
      </c>
      <c r="D8" s="11" t="s">
        <v>115</v>
      </c>
      <c r="E8" s="10" t="s">
        <v>119</v>
      </c>
      <c r="F8" s="10" t="s">
        <v>149</v>
      </c>
      <c r="G8" s="11" t="s">
        <v>177</v>
      </c>
      <c r="H8" s="11" t="str">
        <f t="shared" si="0"/>
        <v>NC</v>
      </c>
      <c r="I8" s="11" t="s">
        <v>181</v>
      </c>
      <c r="J8" s="12">
        <v>7000000</v>
      </c>
      <c r="K8" s="12">
        <v>600000</v>
      </c>
      <c r="L8" s="16">
        <f t="shared" si="1"/>
        <v>7600000</v>
      </c>
      <c r="M8" s="8">
        <v>28902137.129530001</v>
      </c>
      <c r="N8" s="17" t="s">
        <v>184</v>
      </c>
      <c r="O8" s="18">
        <v>23</v>
      </c>
      <c r="P8" s="17" t="s">
        <v>184</v>
      </c>
      <c r="Q8" s="13">
        <v>0.2797</v>
      </c>
      <c r="R8" s="9">
        <v>5</v>
      </c>
      <c r="S8" s="17" t="s">
        <v>184</v>
      </c>
      <c r="T8" s="11">
        <v>42</v>
      </c>
    </row>
    <row r="9" spans="1:20" ht="24" x14ac:dyDescent="0.25">
      <c r="A9" s="5" t="s">
        <v>45</v>
      </c>
      <c r="B9" s="10" t="s">
        <v>81</v>
      </c>
      <c r="C9" s="5" t="s">
        <v>17</v>
      </c>
      <c r="D9" s="11" t="s">
        <v>115</v>
      </c>
      <c r="E9" s="10" t="s">
        <v>119</v>
      </c>
      <c r="F9" s="10" t="s">
        <v>150</v>
      </c>
      <c r="G9" s="11" t="s">
        <v>177</v>
      </c>
      <c r="H9" s="11" t="str">
        <f t="shared" si="0"/>
        <v>NC</v>
      </c>
      <c r="I9" s="11" t="s">
        <v>181</v>
      </c>
      <c r="J9" s="12">
        <v>7000000</v>
      </c>
      <c r="K9" s="12">
        <v>600000</v>
      </c>
      <c r="L9" s="16">
        <f t="shared" si="1"/>
        <v>7600000</v>
      </c>
      <c r="M9" s="8">
        <v>38403780</v>
      </c>
      <c r="N9" s="17" t="s">
        <v>184</v>
      </c>
      <c r="O9" s="18">
        <v>23</v>
      </c>
      <c r="P9" s="17" t="s">
        <v>184</v>
      </c>
      <c r="Q9" s="13">
        <v>0.21049999999999999</v>
      </c>
      <c r="R9" s="14">
        <v>3</v>
      </c>
      <c r="S9" s="17" t="s">
        <v>184</v>
      </c>
      <c r="T9" s="11">
        <v>9</v>
      </c>
    </row>
    <row r="10" spans="1:20" ht="24" x14ac:dyDescent="0.25">
      <c r="A10" s="5" t="s">
        <v>46</v>
      </c>
      <c r="B10" s="10" t="s">
        <v>82</v>
      </c>
      <c r="C10" s="5" t="s">
        <v>27</v>
      </c>
      <c r="D10" s="11" t="s">
        <v>115</v>
      </c>
      <c r="E10" s="10" t="s">
        <v>125</v>
      </c>
      <c r="F10" s="10" t="s">
        <v>151</v>
      </c>
      <c r="G10" s="11" t="s">
        <v>177</v>
      </c>
      <c r="H10" s="11" t="str">
        <f t="shared" si="0"/>
        <v>NC</v>
      </c>
      <c r="I10" s="11" t="s">
        <v>181</v>
      </c>
      <c r="J10" s="12">
        <v>4950000</v>
      </c>
      <c r="K10" s="12">
        <v>426200</v>
      </c>
      <c r="L10" s="16">
        <f t="shared" si="1"/>
        <v>5376200</v>
      </c>
      <c r="M10" s="8">
        <v>21615532</v>
      </c>
      <c r="N10" s="17" t="s">
        <v>184</v>
      </c>
      <c r="O10" s="18">
        <v>23</v>
      </c>
      <c r="P10" s="17" t="s">
        <v>184</v>
      </c>
      <c r="Q10" s="13">
        <v>0.1628</v>
      </c>
      <c r="R10" s="9">
        <v>1</v>
      </c>
      <c r="S10" s="17" t="s">
        <v>184</v>
      </c>
      <c r="T10" s="11">
        <v>27</v>
      </c>
    </row>
    <row r="11" spans="1:20" ht="24" x14ac:dyDescent="0.25">
      <c r="A11" s="5" t="s">
        <v>47</v>
      </c>
      <c r="B11" s="10" t="s">
        <v>83</v>
      </c>
      <c r="C11" s="5" t="s">
        <v>29</v>
      </c>
      <c r="D11" s="11" t="s">
        <v>114</v>
      </c>
      <c r="E11" s="10" t="s">
        <v>119</v>
      </c>
      <c r="F11" s="10" t="s">
        <v>152</v>
      </c>
      <c r="G11" s="11" t="s">
        <v>177</v>
      </c>
      <c r="H11" s="11" t="str">
        <f t="shared" si="0"/>
        <v>NC</v>
      </c>
      <c r="I11" s="11" t="s">
        <v>180</v>
      </c>
      <c r="J11" s="12">
        <v>5500000</v>
      </c>
      <c r="K11" s="12">
        <v>493400</v>
      </c>
      <c r="L11" s="16">
        <f t="shared" si="1"/>
        <v>5993400</v>
      </c>
      <c r="M11" s="8">
        <v>20152524.541999999</v>
      </c>
      <c r="N11" s="17" t="s">
        <v>184</v>
      </c>
      <c r="O11" s="18">
        <v>23</v>
      </c>
      <c r="P11" s="17" t="s">
        <v>184</v>
      </c>
      <c r="Q11" s="13">
        <v>0.21859999999999999</v>
      </c>
      <c r="R11" s="14">
        <v>3</v>
      </c>
      <c r="S11" s="17" t="s">
        <v>184</v>
      </c>
      <c r="T11" s="11">
        <v>25</v>
      </c>
    </row>
    <row r="12" spans="1:20" ht="36" x14ac:dyDescent="0.25">
      <c r="A12" s="5" t="s">
        <v>48</v>
      </c>
      <c r="B12" s="10" t="s">
        <v>84</v>
      </c>
      <c r="C12" s="5" t="s">
        <v>21</v>
      </c>
      <c r="D12" s="11" t="s">
        <v>114</v>
      </c>
      <c r="E12" s="10" t="s">
        <v>119</v>
      </c>
      <c r="F12" s="10" t="s">
        <v>153</v>
      </c>
      <c r="G12" s="11" t="s">
        <v>177</v>
      </c>
      <c r="H12" s="11" t="str">
        <f t="shared" si="0"/>
        <v>NC</v>
      </c>
      <c r="I12" s="11" t="s">
        <v>180</v>
      </c>
      <c r="J12" s="12">
        <v>6000000</v>
      </c>
      <c r="K12" s="12">
        <v>600000</v>
      </c>
      <c r="L12" s="16">
        <f t="shared" si="1"/>
        <v>6600000</v>
      </c>
      <c r="M12" s="8">
        <v>26104721.509599999</v>
      </c>
      <c r="N12" s="17" t="s">
        <v>184</v>
      </c>
      <c r="O12" s="18">
        <v>23</v>
      </c>
      <c r="P12" s="17" t="s">
        <v>184</v>
      </c>
      <c r="Q12" s="13">
        <v>0.17810000000000001</v>
      </c>
      <c r="R12" s="9">
        <v>2</v>
      </c>
      <c r="S12" s="17" t="s">
        <v>184</v>
      </c>
      <c r="T12" s="11">
        <v>3</v>
      </c>
    </row>
    <row r="13" spans="1:20" ht="24" x14ac:dyDescent="0.25">
      <c r="A13" s="5" t="s">
        <v>49</v>
      </c>
      <c r="B13" s="10" t="s">
        <v>85</v>
      </c>
      <c r="C13" s="5" t="s">
        <v>29</v>
      </c>
      <c r="D13" s="11" t="s">
        <v>114</v>
      </c>
      <c r="E13" s="10" t="s">
        <v>119</v>
      </c>
      <c r="F13" s="10" t="s">
        <v>154</v>
      </c>
      <c r="G13" s="11" t="s">
        <v>177</v>
      </c>
      <c r="H13" s="11" t="str">
        <f t="shared" si="0"/>
        <v>NC</v>
      </c>
      <c r="I13" s="11" t="s">
        <v>181</v>
      </c>
      <c r="J13" s="12">
        <v>6000000</v>
      </c>
      <c r="K13" s="12">
        <v>460500</v>
      </c>
      <c r="L13" s="16">
        <f t="shared" si="1"/>
        <v>6460500</v>
      </c>
      <c r="M13" s="8">
        <v>21716649.399999999</v>
      </c>
      <c r="N13" s="17" t="s">
        <v>184</v>
      </c>
      <c r="O13" s="18">
        <v>12.5</v>
      </c>
      <c r="P13" s="17" t="s">
        <v>184</v>
      </c>
      <c r="Q13" s="13">
        <v>0.19639999999999999</v>
      </c>
      <c r="R13" s="9">
        <v>2</v>
      </c>
      <c r="S13" s="17" t="s">
        <v>184</v>
      </c>
      <c r="T13" s="11">
        <v>32</v>
      </c>
    </row>
    <row r="14" spans="1:20" ht="24" x14ac:dyDescent="0.25">
      <c r="A14" s="5" t="s">
        <v>188</v>
      </c>
      <c r="B14" s="10" t="s">
        <v>86</v>
      </c>
      <c r="C14" s="5" t="s">
        <v>20</v>
      </c>
      <c r="D14" s="11" t="s">
        <v>115</v>
      </c>
      <c r="E14" s="10" t="s">
        <v>126</v>
      </c>
      <c r="F14" s="10" t="s">
        <v>155</v>
      </c>
      <c r="G14" s="11" t="s">
        <v>177</v>
      </c>
      <c r="H14" s="11" t="str">
        <f t="shared" si="0"/>
        <v>NC</v>
      </c>
      <c r="I14" s="11" t="s">
        <v>180</v>
      </c>
      <c r="J14" s="12">
        <v>7000000</v>
      </c>
      <c r="K14" s="12">
        <v>600000</v>
      </c>
      <c r="L14" s="16">
        <f t="shared" si="1"/>
        <v>7600000</v>
      </c>
      <c r="M14" s="8">
        <v>48563224</v>
      </c>
      <c r="N14" s="17" t="s">
        <v>184</v>
      </c>
      <c r="O14" s="18">
        <v>23</v>
      </c>
      <c r="P14" s="17" t="s">
        <v>184</v>
      </c>
      <c r="Q14" s="13">
        <v>0.1195</v>
      </c>
      <c r="R14" s="9">
        <v>1</v>
      </c>
      <c r="S14" s="17" t="s">
        <v>184</v>
      </c>
      <c r="T14" s="11">
        <v>21</v>
      </c>
    </row>
    <row r="15" spans="1:20" ht="24" x14ac:dyDescent="0.25">
      <c r="A15" s="5" t="s">
        <v>51</v>
      </c>
      <c r="B15" s="10" t="s">
        <v>88</v>
      </c>
      <c r="C15" s="5" t="s">
        <v>17</v>
      </c>
      <c r="D15" s="11" t="s">
        <v>115</v>
      </c>
      <c r="E15" s="10" t="s">
        <v>128</v>
      </c>
      <c r="F15" s="10" t="s">
        <v>157</v>
      </c>
      <c r="G15" s="11" t="s">
        <v>177</v>
      </c>
      <c r="H15" s="11" t="str">
        <f t="shared" si="0"/>
        <v>NC</v>
      </c>
      <c r="I15" s="11" t="s">
        <v>181</v>
      </c>
      <c r="J15" s="12">
        <v>7000000</v>
      </c>
      <c r="K15" s="12">
        <v>600000</v>
      </c>
      <c r="L15" s="16">
        <f t="shared" si="1"/>
        <v>7600000</v>
      </c>
      <c r="M15" s="8">
        <v>25119460</v>
      </c>
      <c r="N15" s="17" t="s">
        <v>184</v>
      </c>
      <c r="O15" s="18">
        <v>23</v>
      </c>
      <c r="P15" s="17" t="s">
        <v>184</v>
      </c>
      <c r="Q15" s="13">
        <v>0.32190000000000002</v>
      </c>
      <c r="R15" s="9">
        <v>5</v>
      </c>
      <c r="S15" s="17" t="s">
        <v>184</v>
      </c>
      <c r="T15" s="11">
        <v>29</v>
      </c>
    </row>
    <row r="16" spans="1:20" ht="48" x14ac:dyDescent="0.25">
      <c r="A16" s="5" t="s">
        <v>189</v>
      </c>
      <c r="B16" s="10" t="s">
        <v>89</v>
      </c>
      <c r="C16" s="5" t="s">
        <v>27</v>
      </c>
      <c r="D16" s="11" t="s">
        <v>115</v>
      </c>
      <c r="E16" s="10" t="s">
        <v>129</v>
      </c>
      <c r="F16" s="10" t="s">
        <v>158</v>
      </c>
      <c r="G16" s="11" t="s">
        <v>177</v>
      </c>
      <c r="H16" s="11" t="str">
        <f t="shared" si="0"/>
        <v>NC</v>
      </c>
      <c r="I16" s="11" t="s">
        <v>181</v>
      </c>
      <c r="J16" s="12">
        <v>6482800</v>
      </c>
      <c r="K16" s="12">
        <v>517200</v>
      </c>
      <c r="L16" s="16">
        <f t="shared" si="1"/>
        <v>7000000</v>
      </c>
      <c r="M16" s="8">
        <v>22169784</v>
      </c>
      <c r="N16" s="17" t="s">
        <v>184</v>
      </c>
      <c r="O16" s="18">
        <v>23</v>
      </c>
      <c r="P16" s="17" t="s">
        <v>184</v>
      </c>
      <c r="Q16" s="13">
        <v>0.23419999999999999</v>
      </c>
      <c r="R16" s="14">
        <v>4</v>
      </c>
      <c r="S16" s="17" t="s">
        <v>184</v>
      </c>
      <c r="T16" s="11">
        <v>24</v>
      </c>
    </row>
    <row r="17" spans="1:20" ht="24" x14ac:dyDescent="0.25">
      <c r="A17" s="5" t="s">
        <v>52</v>
      </c>
      <c r="B17" s="10" t="s">
        <v>90</v>
      </c>
      <c r="C17" s="5" t="s">
        <v>17</v>
      </c>
      <c r="D17" s="11" t="s">
        <v>115</v>
      </c>
      <c r="E17" s="10" t="s">
        <v>128</v>
      </c>
      <c r="F17" s="10" t="s">
        <v>157</v>
      </c>
      <c r="G17" s="11" t="s">
        <v>177</v>
      </c>
      <c r="H17" s="11" t="str">
        <f t="shared" si="0"/>
        <v>NC</v>
      </c>
      <c r="I17" s="11" t="s">
        <v>180</v>
      </c>
      <c r="J17" s="12">
        <v>7000000</v>
      </c>
      <c r="K17" s="12">
        <v>600000</v>
      </c>
      <c r="L17" s="16">
        <f t="shared" si="1"/>
        <v>7600000</v>
      </c>
      <c r="M17" s="8">
        <v>26755568</v>
      </c>
      <c r="N17" s="17" t="s">
        <v>184</v>
      </c>
      <c r="O17" s="19">
        <v>23</v>
      </c>
      <c r="P17" s="11" t="s">
        <v>184</v>
      </c>
      <c r="Q17" s="13">
        <v>0.30220000000000002</v>
      </c>
      <c r="R17" s="9">
        <v>5</v>
      </c>
      <c r="S17" s="11" t="s">
        <v>184</v>
      </c>
      <c r="T17" s="11">
        <v>16</v>
      </c>
    </row>
    <row r="18" spans="1:20" ht="36" x14ac:dyDescent="0.25">
      <c r="A18" s="5" t="s">
        <v>190</v>
      </c>
      <c r="B18" s="10" t="s">
        <v>91</v>
      </c>
      <c r="C18" s="5" t="s">
        <v>20</v>
      </c>
      <c r="D18" s="11" t="s">
        <v>115</v>
      </c>
      <c r="E18" s="10" t="s">
        <v>126</v>
      </c>
      <c r="F18" s="10" t="s">
        <v>159</v>
      </c>
      <c r="G18" s="11" t="s">
        <v>177</v>
      </c>
      <c r="H18" s="11" t="str">
        <f t="shared" si="0"/>
        <v>NC</v>
      </c>
      <c r="I18" s="11" t="s">
        <v>181</v>
      </c>
      <c r="J18" s="12">
        <v>7000000</v>
      </c>
      <c r="K18" s="12">
        <v>600000</v>
      </c>
      <c r="L18" s="16">
        <f t="shared" si="1"/>
        <v>7600000</v>
      </c>
      <c r="M18" s="8">
        <v>38190136.100000001</v>
      </c>
      <c r="N18" s="17" t="s">
        <v>184</v>
      </c>
      <c r="O18" s="19">
        <v>23</v>
      </c>
      <c r="P18" s="11" t="s">
        <v>184</v>
      </c>
      <c r="Q18" s="13">
        <v>0.1215</v>
      </c>
      <c r="R18" s="9">
        <v>1</v>
      </c>
      <c r="S18" s="11" t="s">
        <v>184</v>
      </c>
      <c r="T18" s="11">
        <v>7</v>
      </c>
    </row>
    <row r="19" spans="1:20" ht="24" x14ac:dyDescent="0.25">
      <c r="A19" s="5" t="s">
        <v>53</v>
      </c>
      <c r="B19" s="10" t="s">
        <v>92</v>
      </c>
      <c r="C19" s="5" t="s">
        <v>17</v>
      </c>
      <c r="D19" s="11" t="s">
        <v>115</v>
      </c>
      <c r="E19" s="10" t="s">
        <v>125</v>
      </c>
      <c r="F19" s="10" t="s">
        <v>160</v>
      </c>
      <c r="G19" s="11" t="s">
        <v>179</v>
      </c>
      <c r="H19" s="11" t="str">
        <f t="shared" si="0"/>
        <v>NC</v>
      </c>
      <c r="I19" s="11" t="s">
        <v>180</v>
      </c>
      <c r="J19" s="12">
        <v>7000000</v>
      </c>
      <c r="K19" s="12">
        <v>600000</v>
      </c>
      <c r="L19" s="16">
        <f t="shared" si="1"/>
        <v>7600000</v>
      </c>
      <c r="M19" s="8">
        <v>70561253</v>
      </c>
      <c r="N19" s="17" t="s">
        <v>184</v>
      </c>
      <c r="O19" s="19">
        <v>23</v>
      </c>
      <c r="P19" s="11" t="s">
        <v>184</v>
      </c>
      <c r="Q19" s="13">
        <v>0.1305</v>
      </c>
      <c r="R19" s="9">
        <v>1</v>
      </c>
      <c r="S19" s="11" t="s">
        <v>184</v>
      </c>
      <c r="T19" s="11">
        <v>39</v>
      </c>
    </row>
    <row r="20" spans="1:20" ht="36" x14ac:dyDescent="0.25">
      <c r="A20" s="5" t="s">
        <v>54</v>
      </c>
      <c r="B20" s="10" t="s">
        <v>93</v>
      </c>
      <c r="C20" s="5" t="s">
        <v>19</v>
      </c>
      <c r="D20" s="11" t="s">
        <v>115</v>
      </c>
      <c r="E20" s="10" t="s">
        <v>128</v>
      </c>
      <c r="F20" s="10" t="s">
        <v>161</v>
      </c>
      <c r="G20" s="11" t="s">
        <v>177</v>
      </c>
      <c r="H20" s="11" t="str">
        <f t="shared" si="0"/>
        <v>NC</v>
      </c>
      <c r="I20" s="11" t="s">
        <v>180</v>
      </c>
      <c r="J20" s="12">
        <v>6500000</v>
      </c>
      <c r="K20" s="12">
        <v>600000</v>
      </c>
      <c r="L20" s="16">
        <f t="shared" si="1"/>
        <v>7100000</v>
      </c>
      <c r="M20" s="8">
        <v>30932184</v>
      </c>
      <c r="N20" s="17" t="s">
        <v>184</v>
      </c>
      <c r="O20" s="19">
        <v>23</v>
      </c>
      <c r="P20" s="11" t="s">
        <v>184</v>
      </c>
      <c r="Q20" s="13">
        <v>0.27279999999999999</v>
      </c>
      <c r="R20" s="9">
        <v>5</v>
      </c>
      <c r="S20" s="11" t="s">
        <v>184</v>
      </c>
      <c r="T20" s="11">
        <v>13</v>
      </c>
    </row>
    <row r="21" spans="1:20" ht="36" x14ac:dyDescent="0.25">
      <c r="A21" s="5" t="s">
        <v>55</v>
      </c>
      <c r="B21" s="10" t="s">
        <v>94</v>
      </c>
      <c r="C21" s="5" t="s">
        <v>14</v>
      </c>
      <c r="D21" s="11" t="s">
        <v>115</v>
      </c>
      <c r="E21" s="10" t="s">
        <v>130</v>
      </c>
      <c r="F21" s="10" t="s">
        <v>162</v>
      </c>
      <c r="G21" s="11" t="s">
        <v>177</v>
      </c>
      <c r="H21" s="11" t="str">
        <f t="shared" si="0"/>
        <v>NC</v>
      </c>
      <c r="I21" s="11" t="s">
        <v>180</v>
      </c>
      <c r="J21" s="12">
        <v>5400000</v>
      </c>
      <c r="K21" s="12">
        <v>600000</v>
      </c>
      <c r="L21" s="16">
        <f t="shared" si="1"/>
        <v>6000000</v>
      </c>
      <c r="M21" s="8">
        <v>20667211</v>
      </c>
      <c r="N21" s="17" t="s">
        <v>184</v>
      </c>
      <c r="O21" s="19">
        <v>23</v>
      </c>
      <c r="P21" s="11" t="s">
        <v>184</v>
      </c>
      <c r="Q21" s="13">
        <v>0.18579999999999999</v>
      </c>
      <c r="R21" s="9">
        <v>2</v>
      </c>
      <c r="S21" s="11" t="s">
        <v>184</v>
      </c>
      <c r="T21" s="11">
        <v>37</v>
      </c>
    </row>
    <row r="22" spans="1:20" ht="48" x14ac:dyDescent="0.25">
      <c r="A22" s="5" t="s">
        <v>191</v>
      </c>
      <c r="B22" s="10" t="s">
        <v>95</v>
      </c>
      <c r="C22" s="5" t="s">
        <v>15</v>
      </c>
      <c r="D22" s="11" t="s">
        <v>114</v>
      </c>
      <c r="E22" s="10" t="s">
        <v>130</v>
      </c>
      <c r="F22" s="10" t="s">
        <v>163</v>
      </c>
      <c r="G22" s="11" t="s">
        <v>177</v>
      </c>
      <c r="H22" s="11" t="str">
        <f t="shared" si="0"/>
        <v>NC</v>
      </c>
      <c r="I22" s="11" t="s">
        <v>181</v>
      </c>
      <c r="J22" s="12">
        <v>5200000</v>
      </c>
      <c r="K22" s="12">
        <v>552300</v>
      </c>
      <c r="L22" s="16">
        <f t="shared" si="1"/>
        <v>5752300</v>
      </c>
      <c r="M22" s="8">
        <v>17585760</v>
      </c>
      <c r="N22" s="17" t="s">
        <v>184</v>
      </c>
      <c r="O22" s="19">
        <v>23</v>
      </c>
      <c r="P22" s="11" t="s">
        <v>184</v>
      </c>
      <c r="Q22" s="13">
        <v>0.2369</v>
      </c>
      <c r="R22" s="14">
        <v>4</v>
      </c>
      <c r="S22" s="11" t="s">
        <v>184</v>
      </c>
      <c r="T22" s="11">
        <v>10</v>
      </c>
    </row>
    <row r="23" spans="1:20" ht="24" x14ac:dyDescent="0.25">
      <c r="A23" s="5" t="s">
        <v>56</v>
      </c>
      <c r="B23" s="10" t="s">
        <v>96</v>
      </c>
      <c r="C23" s="5" t="s">
        <v>17</v>
      </c>
      <c r="D23" s="11" t="s">
        <v>115</v>
      </c>
      <c r="E23" s="10" t="s">
        <v>125</v>
      </c>
      <c r="F23" s="10" t="s">
        <v>164</v>
      </c>
      <c r="G23" s="11" t="s">
        <v>177</v>
      </c>
      <c r="H23" s="11" t="str">
        <f t="shared" si="0"/>
        <v>NC</v>
      </c>
      <c r="I23" s="11" t="s">
        <v>181</v>
      </c>
      <c r="J23" s="12">
        <v>4250000</v>
      </c>
      <c r="K23" s="12">
        <v>600000</v>
      </c>
      <c r="L23" s="16">
        <f t="shared" si="1"/>
        <v>4850000</v>
      </c>
      <c r="M23" s="8">
        <v>28981409</v>
      </c>
      <c r="N23" s="17" t="s">
        <v>184</v>
      </c>
      <c r="O23" s="19">
        <v>23</v>
      </c>
      <c r="P23" s="11" t="s">
        <v>184</v>
      </c>
      <c r="Q23" s="13">
        <v>0.13489999999999999</v>
      </c>
      <c r="R23" s="9">
        <v>1</v>
      </c>
      <c r="S23" s="11" t="s">
        <v>184</v>
      </c>
      <c r="T23" s="11">
        <v>23</v>
      </c>
    </row>
    <row r="24" spans="1:20" ht="24" x14ac:dyDescent="0.25">
      <c r="A24" s="5" t="s">
        <v>57</v>
      </c>
      <c r="B24" s="10" t="s">
        <v>97</v>
      </c>
      <c r="C24" s="5" t="s">
        <v>17</v>
      </c>
      <c r="D24" s="11" t="s">
        <v>115</v>
      </c>
      <c r="E24" s="10" t="s">
        <v>131</v>
      </c>
      <c r="F24" s="10" t="s">
        <v>165</v>
      </c>
      <c r="G24" s="11" t="s">
        <v>177</v>
      </c>
      <c r="H24" s="11" t="str">
        <f t="shared" si="0"/>
        <v>NC</v>
      </c>
      <c r="I24" s="11" t="s">
        <v>181</v>
      </c>
      <c r="J24" s="12">
        <v>7000000</v>
      </c>
      <c r="K24" s="12">
        <v>600000</v>
      </c>
      <c r="L24" s="16">
        <f t="shared" si="1"/>
        <v>7600000</v>
      </c>
      <c r="M24" s="8">
        <v>26877627</v>
      </c>
      <c r="N24" s="17" t="s">
        <v>184</v>
      </c>
      <c r="O24" s="19">
        <v>23</v>
      </c>
      <c r="P24" s="11" t="s">
        <v>184</v>
      </c>
      <c r="Q24" s="13">
        <v>0.23960000000000001</v>
      </c>
      <c r="R24" s="14">
        <v>4</v>
      </c>
      <c r="S24" s="11" t="s">
        <v>184</v>
      </c>
      <c r="T24" s="11">
        <v>1</v>
      </c>
    </row>
    <row r="25" spans="1:20" ht="24" x14ac:dyDescent="0.25">
      <c r="A25" s="5" t="s">
        <v>58</v>
      </c>
      <c r="B25" s="10" t="s">
        <v>98</v>
      </c>
      <c r="C25" s="5" t="s">
        <v>17</v>
      </c>
      <c r="D25" s="11" t="s">
        <v>115</v>
      </c>
      <c r="E25" s="10" t="s">
        <v>125</v>
      </c>
      <c r="F25" s="10" t="s">
        <v>166</v>
      </c>
      <c r="G25" s="11" t="s">
        <v>177</v>
      </c>
      <c r="H25" s="11" t="str">
        <f t="shared" si="0"/>
        <v>NC</v>
      </c>
      <c r="I25" s="11" t="s">
        <v>181</v>
      </c>
      <c r="J25" s="12">
        <v>4500000</v>
      </c>
      <c r="K25" s="12">
        <v>600000</v>
      </c>
      <c r="L25" s="16">
        <f t="shared" si="1"/>
        <v>5100000</v>
      </c>
      <c r="M25" s="8">
        <v>28598595</v>
      </c>
      <c r="N25" s="17" t="s">
        <v>184</v>
      </c>
      <c r="O25" s="19">
        <v>23</v>
      </c>
      <c r="P25" s="11" t="s">
        <v>184</v>
      </c>
      <c r="Q25" s="13">
        <v>0.14480000000000001</v>
      </c>
      <c r="R25" s="9">
        <v>1</v>
      </c>
      <c r="S25" s="11" t="s">
        <v>184</v>
      </c>
      <c r="T25" s="11">
        <v>28</v>
      </c>
    </row>
    <row r="26" spans="1:20" ht="24" x14ac:dyDescent="0.25">
      <c r="A26" s="5" t="s">
        <v>59</v>
      </c>
      <c r="B26" s="10" t="s">
        <v>99</v>
      </c>
      <c r="C26" s="5" t="s">
        <v>17</v>
      </c>
      <c r="D26" s="11" t="s">
        <v>115</v>
      </c>
      <c r="E26" s="10" t="s">
        <v>132</v>
      </c>
      <c r="F26" s="10" t="s">
        <v>167</v>
      </c>
      <c r="G26" s="11" t="s">
        <v>177</v>
      </c>
      <c r="H26" s="11" t="str">
        <f t="shared" si="0"/>
        <v>NC</v>
      </c>
      <c r="I26" s="11" t="s">
        <v>180</v>
      </c>
      <c r="J26" s="12">
        <v>5650000</v>
      </c>
      <c r="K26" s="12">
        <v>600000</v>
      </c>
      <c r="L26" s="16">
        <f t="shared" si="1"/>
        <v>6250000</v>
      </c>
      <c r="M26" s="8">
        <v>28508808</v>
      </c>
      <c r="N26" s="17" t="s">
        <v>184</v>
      </c>
      <c r="O26" s="19">
        <v>23</v>
      </c>
      <c r="P26" s="11" t="s">
        <v>184</v>
      </c>
      <c r="Q26" s="13">
        <v>0.2606</v>
      </c>
      <c r="R26" s="14">
        <v>4</v>
      </c>
      <c r="S26" s="11" t="s">
        <v>184</v>
      </c>
      <c r="T26" s="11">
        <v>2</v>
      </c>
    </row>
    <row r="27" spans="1:20" ht="60" x14ac:dyDescent="0.25">
      <c r="A27" s="5" t="s">
        <v>192</v>
      </c>
      <c r="B27" s="10" t="s">
        <v>101</v>
      </c>
      <c r="C27" s="5" t="s">
        <v>31</v>
      </c>
      <c r="D27" s="11" t="s">
        <v>116</v>
      </c>
      <c r="E27" s="10" t="s">
        <v>133</v>
      </c>
      <c r="F27" s="10" t="s">
        <v>168</v>
      </c>
      <c r="G27" s="11" t="s">
        <v>178</v>
      </c>
      <c r="H27" s="11" t="str">
        <f t="shared" si="0"/>
        <v>R</v>
      </c>
      <c r="I27" s="11" t="s">
        <v>180</v>
      </c>
      <c r="J27" s="12">
        <v>2670400</v>
      </c>
      <c r="K27" s="12">
        <v>194600</v>
      </c>
      <c r="L27" s="16">
        <f t="shared" si="1"/>
        <v>2865000</v>
      </c>
      <c r="M27" s="8">
        <v>10938144</v>
      </c>
      <c r="N27" s="17" t="s">
        <v>184</v>
      </c>
      <c r="O27" s="19">
        <v>23</v>
      </c>
      <c r="P27" s="11" t="s">
        <v>184</v>
      </c>
      <c r="Q27" s="13">
        <v>0.24410000000000001</v>
      </c>
      <c r="R27" s="14">
        <v>4</v>
      </c>
      <c r="S27" s="11" t="s">
        <v>184</v>
      </c>
      <c r="T27" s="11">
        <v>4</v>
      </c>
    </row>
    <row r="28" spans="1:20" ht="36" x14ac:dyDescent="0.25">
      <c r="A28" s="5" t="s">
        <v>61</v>
      </c>
      <c r="B28" s="10" t="s">
        <v>102</v>
      </c>
      <c r="C28" s="5" t="s">
        <v>27</v>
      </c>
      <c r="D28" s="11" t="s">
        <v>115</v>
      </c>
      <c r="E28" s="10" t="s">
        <v>130</v>
      </c>
      <c r="F28" s="10" t="s">
        <v>162</v>
      </c>
      <c r="G28" s="11" t="s">
        <v>177</v>
      </c>
      <c r="H28" s="11" t="str">
        <f t="shared" si="0"/>
        <v>NC</v>
      </c>
      <c r="I28" s="11" t="s">
        <v>181</v>
      </c>
      <c r="J28" s="12">
        <v>5400000</v>
      </c>
      <c r="K28" s="12">
        <v>587900</v>
      </c>
      <c r="L28" s="16">
        <f t="shared" si="1"/>
        <v>5987900</v>
      </c>
      <c r="M28" s="8">
        <v>19709303</v>
      </c>
      <c r="N28" s="17" t="s">
        <v>184</v>
      </c>
      <c r="O28" s="19">
        <v>23</v>
      </c>
      <c r="P28" s="11" t="s">
        <v>184</v>
      </c>
      <c r="Q28" s="13">
        <v>0.2195</v>
      </c>
      <c r="R28" s="14">
        <v>3</v>
      </c>
      <c r="S28" s="11" t="s">
        <v>184</v>
      </c>
      <c r="T28" s="11">
        <v>18</v>
      </c>
    </row>
    <row r="29" spans="1:20" ht="55.5" customHeight="1" x14ac:dyDescent="0.25">
      <c r="A29" s="5" t="s">
        <v>62</v>
      </c>
      <c r="B29" s="10" t="s">
        <v>103</v>
      </c>
      <c r="C29" s="5" t="s">
        <v>26</v>
      </c>
      <c r="D29" s="11" t="s">
        <v>116</v>
      </c>
      <c r="E29" s="10" t="s">
        <v>117</v>
      </c>
      <c r="F29" s="10" t="s">
        <v>141</v>
      </c>
      <c r="G29" s="11" t="s">
        <v>178</v>
      </c>
      <c r="H29" s="11" t="str">
        <f t="shared" si="0"/>
        <v>R</v>
      </c>
      <c r="I29" s="11" t="s">
        <v>180</v>
      </c>
      <c r="J29" s="12">
        <v>3200000</v>
      </c>
      <c r="K29" s="12">
        <v>272300</v>
      </c>
      <c r="L29" s="16">
        <f t="shared" si="1"/>
        <v>3472300</v>
      </c>
      <c r="M29" s="8">
        <v>11419785</v>
      </c>
      <c r="N29" s="17" t="s">
        <v>184</v>
      </c>
      <c r="O29" s="19">
        <v>23</v>
      </c>
      <c r="P29" s="11" t="s">
        <v>184</v>
      </c>
      <c r="Q29" s="13">
        <v>0.2802</v>
      </c>
      <c r="R29" s="9">
        <v>5</v>
      </c>
      <c r="S29" s="11" t="s">
        <v>184</v>
      </c>
      <c r="T29" s="11">
        <v>26</v>
      </c>
    </row>
    <row r="30" spans="1:20" ht="60" x14ac:dyDescent="0.25">
      <c r="A30" s="5" t="s">
        <v>193</v>
      </c>
      <c r="B30" s="10" t="s">
        <v>104</v>
      </c>
      <c r="C30" s="5" t="s">
        <v>25</v>
      </c>
      <c r="D30" s="11" t="s">
        <v>116</v>
      </c>
      <c r="E30" s="10" t="s">
        <v>134</v>
      </c>
      <c r="F30" s="10" t="s">
        <v>168</v>
      </c>
      <c r="G30" s="11" t="s">
        <v>178</v>
      </c>
      <c r="H30" s="11" t="str">
        <f t="shared" si="0"/>
        <v>R</v>
      </c>
      <c r="I30" s="11" t="s">
        <v>180</v>
      </c>
      <c r="J30" s="12">
        <v>2793400</v>
      </c>
      <c r="K30" s="12">
        <v>156600</v>
      </c>
      <c r="L30" s="16">
        <f t="shared" si="1"/>
        <v>2950000</v>
      </c>
      <c r="M30" s="8">
        <v>8741141</v>
      </c>
      <c r="N30" s="17" t="s">
        <v>184</v>
      </c>
      <c r="O30" s="19">
        <v>23</v>
      </c>
      <c r="P30" s="11" t="s">
        <v>184</v>
      </c>
      <c r="Q30" s="13">
        <v>0.3196</v>
      </c>
      <c r="R30" s="9">
        <v>5</v>
      </c>
      <c r="S30" s="11" t="s">
        <v>184</v>
      </c>
      <c r="T30" s="11">
        <v>34</v>
      </c>
    </row>
    <row r="31" spans="1:20" ht="24" x14ac:dyDescent="0.25">
      <c r="A31" s="5" t="s">
        <v>63</v>
      </c>
      <c r="B31" s="10" t="s">
        <v>105</v>
      </c>
      <c r="C31" s="5" t="s">
        <v>17</v>
      </c>
      <c r="D31" s="11" t="s">
        <v>115</v>
      </c>
      <c r="E31" s="10" t="s">
        <v>135</v>
      </c>
      <c r="F31" s="10" t="s">
        <v>169</v>
      </c>
      <c r="G31" s="11" t="s">
        <v>177</v>
      </c>
      <c r="H31" s="11" t="str">
        <f t="shared" si="0"/>
        <v>NC</v>
      </c>
      <c r="I31" s="11" t="s">
        <v>180</v>
      </c>
      <c r="J31" s="12">
        <v>3000000</v>
      </c>
      <c r="K31" s="12">
        <v>600000</v>
      </c>
      <c r="L31" s="16">
        <f t="shared" si="1"/>
        <v>3600000</v>
      </c>
      <c r="M31" s="8">
        <v>23507642.526000001</v>
      </c>
      <c r="N31" s="17" t="s">
        <v>184</v>
      </c>
      <c r="O31" s="19">
        <v>23</v>
      </c>
      <c r="P31" s="11" t="s">
        <v>184</v>
      </c>
      <c r="Q31" s="13">
        <v>0.1678</v>
      </c>
      <c r="R31" s="9">
        <v>2</v>
      </c>
      <c r="S31" s="11" t="s">
        <v>184</v>
      </c>
      <c r="T31" s="11">
        <v>6</v>
      </c>
    </row>
    <row r="32" spans="1:20" ht="58" customHeight="1" x14ac:dyDescent="0.25">
      <c r="A32" s="5" t="s">
        <v>64</v>
      </c>
      <c r="B32" s="10" t="s">
        <v>106</v>
      </c>
      <c r="C32" s="5" t="s">
        <v>19</v>
      </c>
      <c r="D32" s="11" t="s">
        <v>115</v>
      </c>
      <c r="E32" s="10" t="s">
        <v>117</v>
      </c>
      <c r="F32" s="10" t="s">
        <v>141</v>
      </c>
      <c r="G32" s="11" t="s">
        <v>178</v>
      </c>
      <c r="H32" s="11" t="str">
        <f t="shared" si="0"/>
        <v>R</v>
      </c>
      <c r="I32" s="11" t="s">
        <v>181</v>
      </c>
      <c r="J32" s="12">
        <v>2980000</v>
      </c>
      <c r="K32" s="12">
        <v>600000</v>
      </c>
      <c r="L32" s="16">
        <f t="shared" si="1"/>
        <v>3580000</v>
      </c>
      <c r="M32" s="8">
        <v>21233473</v>
      </c>
      <c r="N32" s="17" t="s">
        <v>184</v>
      </c>
      <c r="O32" s="19">
        <v>23</v>
      </c>
      <c r="P32" s="11" t="s">
        <v>184</v>
      </c>
      <c r="Q32" s="13">
        <v>0.20760000000000001</v>
      </c>
      <c r="R32" s="14">
        <v>3</v>
      </c>
      <c r="S32" s="11" t="s">
        <v>184</v>
      </c>
      <c r="T32" s="11">
        <v>8</v>
      </c>
    </row>
    <row r="33" spans="1:20" ht="36" x14ac:dyDescent="0.25">
      <c r="A33" s="5" t="s">
        <v>65</v>
      </c>
      <c r="B33" s="10" t="s">
        <v>107</v>
      </c>
      <c r="C33" s="5" t="s">
        <v>17</v>
      </c>
      <c r="D33" s="11" t="s">
        <v>115</v>
      </c>
      <c r="E33" s="10" t="s">
        <v>136</v>
      </c>
      <c r="F33" s="10" t="s">
        <v>170</v>
      </c>
      <c r="G33" s="11" t="s">
        <v>177</v>
      </c>
      <c r="H33" s="11" t="str">
        <f t="shared" si="0"/>
        <v>NC</v>
      </c>
      <c r="I33" s="11" t="s">
        <v>181</v>
      </c>
      <c r="J33" s="12">
        <v>7000000</v>
      </c>
      <c r="K33" s="12">
        <v>600000</v>
      </c>
      <c r="L33" s="16">
        <f t="shared" si="1"/>
        <v>7600000</v>
      </c>
      <c r="M33" s="8">
        <v>28240174</v>
      </c>
      <c r="N33" s="17" t="s">
        <v>184</v>
      </c>
      <c r="O33" s="19">
        <v>23</v>
      </c>
      <c r="P33" s="11" t="s">
        <v>184</v>
      </c>
      <c r="Q33" s="13">
        <v>0.22800000000000001</v>
      </c>
      <c r="R33" s="14">
        <v>3</v>
      </c>
      <c r="S33" s="11" t="s">
        <v>184</v>
      </c>
      <c r="T33" s="11">
        <v>11</v>
      </c>
    </row>
    <row r="34" spans="1:20" ht="24" x14ac:dyDescent="0.25">
      <c r="A34" s="5" t="s">
        <v>66</v>
      </c>
      <c r="B34" s="10" t="s">
        <v>108</v>
      </c>
      <c r="C34" s="5" t="s">
        <v>23</v>
      </c>
      <c r="D34" s="11" t="s">
        <v>116</v>
      </c>
      <c r="E34" s="10" t="s">
        <v>137</v>
      </c>
      <c r="F34" s="10" t="s">
        <v>171</v>
      </c>
      <c r="G34" s="11" t="s">
        <v>177</v>
      </c>
      <c r="H34" s="11" t="str">
        <f t="shared" si="0"/>
        <v>NC</v>
      </c>
      <c r="I34" s="11" t="s">
        <v>180</v>
      </c>
      <c r="J34" s="12">
        <v>3830000</v>
      </c>
      <c r="K34" s="12">
        <v>121500</v>
      </c>
      <c r="L34" s="16">
        <f t="shared" si="1"/>
        <v>3951500</v>
      </c>
      <c r="M34" s="8">
        <v>11343828</v>
      </c>
      <c r="N34" s="17" t="s">
        <v>184</v>
      </c>
      <c r="O34" s="19">
        <v>23</v>
      </c>
      <c r="P34" s="11" t="s">
        <v>184</v>
      </c>
      <c r="Q34" s="13">
        <v>0.27039999999999997</v>
      </c>
      <c r="R34" s="9">
        <v>5</v>
      </c>
      <c r="S34" s="11" t="s">
        <v>184</v>
      </c>
      <c r="T34" s="11">
        <v>41</v>
      </c>
    </row>
    <row r="35" spans="1:20" ht="24" x14ac:dyDescent="0.25">
      <c r="A35" s="5" t="s">
        <v>67</v>
      </c>
      <c r="B35" s="10" t="s">
        <v>109</v>
      </c>
      <c r="C35" s="5" t="s">
        <v>17</v>
      </c>
      <c r="D35" s="11" t="s">
        <v>115</v>
      </c>
      <c r="E35" s="10" t="s">
        <v>138</v>
      </c>
      <c r="F35" s="10" t="s">
        <v>172</v>
      </c>
      <c r="G35" s="11" t="s">
        <v>177</v>
      </c>
      <c r="H35" s="11" t="str">
        <f t="shared" si="0"/>
        <v>NC</v>
      </c>
      <c r="I35" s="11" t="s">
        <v>180</v>
      </c>
      <c r="J35" s="12">
        <v>6500000</v>
      </c>
      <c r="K35" s="12">
        <v>600000</v>
      </c>
      <c r="L35" s="16">
        <f t="shared" si="1"/>
        <v>7100000</v>
      </c>
      <c r="M35" s="8">
        <v>57050680</v>
      </c>
      <c r="N35" s="17" t="s">
        <v>184</v>
      </c>
      <c r="O35" s="19">
        <v>23</v>
      </c>
      <c r="P35" s="11" t="s">
        <v>184</v>
      </c>
      <c r="Q35" s="13">
        <v>0.14979999999999999</v>
      </c>
      <c r="R35" s="9">
        <v>1</v>
      </c>
      <c r="S35" s="11" t="s">
        <v>184</v>
      </c>
      <c r="T35" s="11">
        <v>15</v>
      </c>
    </row>
    <row r="36" spans="1:20" ht="24" x14ac:dyDescent="0.25">
      <c r="A36" s="5" t="s">
        <v>68</v>
      </c>
      <c r="B36" s="10" t="s">
        <v>111</v>
      </c>
      <c r="C36" s="5" t="s">
        <v>27</v>
      </c>
      <c r="D36" s="11" t="s">
        <v>115</v>
      </c>
      <c r="E36" s="10" t="s">
        <v>119</v>
      </c>
      <c r="F36" s="10" t="s">
        <v>174</v>
      </c>
      <c r="G36" s="11" t="s">
        <v>177</v>
      </c>
      <c r="H36" s="11" t="str">
        <f t="shared" si="0"/>
        <v>NC</v>
      </c>
      <c r="I36" s="11" t="s">
        <v>181</v>
      </c>
      <c r="J36" s="12">
        <v>6000000</v>
      </c>
      <c r="K36" s="12">
        <v>552300</v>
      </c>
      <c r="L36" s="16">
        <f t="shared" si="1"/>
        <v>6552300</v>
      </c>
      <c r="M36" s="8">
        <v>24019857.786197301</v>
      </c>
      <c r="N36" s="17" t="s">
        <v>184</v>
      </c>
      <c r="O36" s="19">
        <v>23</v>
      </c>
      <c r="P36" s="11" t="s">
        <v>184</v>
      </c>
      <c r="Q36" s="13">
        <v>0.2001</v>
      </c>
      <c r="R36" s="14">
        <v>3</v>
      </c>
      <c r="S36" s="11" t="s">
        <v>184</v>
      </c>
      <c r="T36" s="11">
        <v>17</v>
      </c>
    </row>
    <row r="37" spans="1:20" ht="24" x14ac:dyDescent="0.25">
      <c r="A37" s="5" t="s">
        <v>69</v>
      </c>
      <c r="B37" s="10" t="s">
        <v>112</v>
      </c>
      <c r="C37" s="5" t="s">
        <v>17</v>
      </c>
      <c r="D37" s="11" t="s">
        <v>115</v>
      </c>
      <c r="E37" s="10" t="s">
        <v>140</v>
      </c>
      <c r="F37" s="10" t="s">
        <v>175</v>
      </c>
      <c r="G37" s="11" t="s">
        <v>177</v>
      </c>
      <c r="H37" s="11" t="str">
        <f t="shared" si="0"/>
        <v>NC</v>
      </c>
      <c r="I37" s="11" t="s">
        <v>180</v>
      </c>
      <c r="J37" s="12">
        <v>3000000</v>
      </c>
      <c r="K37" s="12">
        <v>600000</v>
      </c>
      <c r="L37" s="16">
        <f t="shared" si="1"/>
        <v>3600000</v>
      </c>
      <c r="M37" s="8">
        <v>23049099</v>
      </c>
      <c r="N37" s="17" t="s">
        <v>184</v>
      </c>
      <c r="O37" s="19">
        <v>23</v>
      </c>
      <c r="P37" s="11" t="s">
        <v>184</v>
      </c>
      <c r="Q37" s="13">
        <v>0.17119999999999999</v>
      </c>
      <c r="R37" s="9">
        <v>2</v>
      </c>
      <c r="S37" s="11" t="s">
        <v>184</v>
      </c>
      <c r="T37" s="11">
        <v>12</v>
      </c>
    </row>
    <row r="38" spans="1:20" ht="24" x14ac:dyDescent="0.25">
      <c r="A38" s="5" t="s">
        <v>70</v>
      </c>
      <c r="B38" s="10" t="s">
        <v>113</v>
      </c>
      <c r="C38" s="5" t="s">
        <v>17</v>
      </c>
      <c r="D38" s="11" t="s">
        <v>115</v>
      </c>
      <c r="E38" s="10" t="s">
        <v>140</v>
      </c>
      <c r="F38" s="10" t="s">
        <v>176</v>
      </c>
      <c r="G38" s="11" t="s">
        <v>177</v>
      </c>
      <c r="H38" s="11" t="str">
        <f t="shared" si="0"/>
        <v>NC</v>
      </c>
      <c r="I38" s="11" t="s">
        <v>180</v>
      </c>
      <c r="J38" s="12">
        <v>5250000</v>
      </c>
      <c r="K38" s="12">
        <v>600000</v>
      </c>
      <c r="L38" s="16">
        <f t="shared" si="1"/>
        <v>5850000</v>
      </c>
      <c r="M38" s="8">
        <v>24824407</v>
      </c>
      <c r="N38" s="17" t="s">
        <v>184</v>
      </c>
      <c r="O38" s="19">
        <v>23</v>
      </c>
      <c r="P38" s="11" t="s">
        <v>184</v>
      </c>
      <c r="Q38" s="13">
        <v>0.24429999999999999</v>
      </c>
      <c r="R38" s="14">
        <v>4</v>
      </c>
      <c r="S38" s="11" t="s">
        <v>184</v>
      </c>
      <c r="T38" s="11">
        <v>22</v>
      </c>
    </row>
    <row r="39" spans="1:20" s="4" customFormat="1" ht="24.5" customHeight="1" x14ac:dyDescent="0.3">
      <c r="A39" s="21" t="s">
        <v>196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3"/>
    </row>
    <row r="40" spans="1:20" ht="36" x14ac:dyDescent="0.25">
      <c r="A40" s="5" t="s">
        <v>39</v>
      </c>
      <c r="B40" s="10" t="s">
        <v>75</v>
      </c>
      <c r="C40" s="5" t="s">
        <v>16</v>
      </c>
      <c r="D40" s="11" t="s">
        <v>115</v>
      </c>
      <c r="E40" s="10" t="s">
        <v>120</v>
      </c>
      <c r="F40" s="10" t="s">
        <v>144</v>
      </c>
      <c r="G40" s="11" t="s">
        <v>178</v>
      </c>
      <c r="H40" s="11" t="str">
        <f t="shared" ref="H40:H46" si="2">IF(G40="A/R","R","NC")</f>
        <v>R</v>
      </c>
      <c r="I40" s="11" t="s">
        <v>180</v>
      </c>
      <c r="J40" s="12">
        <v>2700000</v>
      </c>
      <c r="K40" s="12">
        <v>600000</v>
      </c>
      <c r="L40" s="16">
        <f t="shared" ref="L40:L46" si="3">J40+K40</f>
        <v>3300000</v>
      </c>
      <c r="M40" s="8">
        <v>13894728</v>
      </c>
      <c r="N40" s="17" t="s">
        <v>185</v>
      </c>
      <c r="O40" s="18">
        <v>8</v>
      </c>
      <c r="P40" s="17" t="s">
        <v>184</v>
      </c>
      <c r="Q40" s="13">
        <v>0.18790000000000001</v>
      </c>
      <c r="R40" s="9"/>
      <c r="S40" s="17" t="s">
        <v>184</v>
      </c>
      <c r="T40" s="11">
        <v>19</v>
      </c>
    </row>
    <row r="41" spans="1:20" ht="115.5" customHeight="1" x14ac:dyDescent="0.25">
      <c r="A41" s="5" t="s">
        <v>40</v>
      </c>
      <c r="B41" s="10" t="s">
        <v>76</v>
      </c>
      <c r="C41" s="5" t="s">
        <v>17</v>
      </c>
      <c r="D41" s="11" t="s">
        <v>115</v>
      </c>
      <c r="E41" s="10" t="s">
        <v>121</v>
      </c>
      <c r="F41" s="10" t="s">
        <v>145</v>
      </c>
      <c r="G41" s="11" t="s">
        <v>177</v>
      </c>
      <c r="H41" s="11" t="str">
        <f t="shared" si="2"/>
        <v>NC</v>
      </c>
      <c r="I41" s="11" t="s">
        <v>181</v>
      </c>
      <c r="J41" s="12">
        <v>7000000</v>
      </c>
      <c r="K41" s="12">
        <v>600000</v>
      </c>
      <c r="L41" s="16">
        <f t="shared" si="3"/>
        <v>7600000</v>
      </c>
      <c r="M41" s="8">
        <v>45508410</v>
      </c>
      <c r="N41" s="17" t="s">
        <v>185</v>
      </c>
      <c r="O41" s="18">
        <v>18</v>
      </c>
      <c r="P41" s="17" t="s">
        <v>184</v>
      </c>
      <c r="Q41" s="13">
        <v>0.14149999999999999</v>
      </c>
      <c r="R41" s="9"/>
      <c r="S41" s="17" t="s">
        <v>184</v>
      </c>
      <c r="T41" s="11">
        <v>5</v>
      </c>
    </row>
    <row r="42" spans="1:20" ht="24" x14ac:dyDescent="0.25">
      <c r="A42" s="5" t="s">
        <v>41</v>
      </c>
      <c r="B42" s="10" t="s">
        <v>77</v>
      </c>
      <c r="C42" s="5" t="s">
        <v>30</v>
      </c>
      <c r="D42" s="11" t="s">
        <v>114</v>
      </c>
      <c r="E42" s="10" t="s">
        <v>122</v>
      </c>
      <c r="F42" s="10" t="s">
        <v>146</v>
      </c>
      <c r="G42" s="11" t="s">
        <v>178</v>
      </c>
      <c r="H42" s="11" t="str">
        <f t="shared" si="2"/>
        <v>R</v>
      </c>
      <c r="I42" s="11" t="s">
        <v>181</v>
      </c>
      <c r="J42" s="12">
        <v>5000000</v>
      </c>
      <c r="K42" s="12">
        <v>187400</v>
      </c>
      <c r="L42" s="16">
        <f t="shared" si="3"/>
        <v>5187400</v>
      </c>
      <c r="M42" s="8">
        <v>17062949.379999999</v>
      </c>
      <c r="N42" s="17" t="s">
        <v>185</v>
      </c>
      <c r="O42" s="18">
        <v>23</v>
      </c>
      <c r="P42" s="17" t="s">
        <v>184</v>
      </c>
      <c r="Q42" s="13">
        <v>0.29299999999999998</v>
      </c>
      <c r="R42" s="9"/>
      <c r="S42" s="17" t="s">
        <v>184</v>
      </c>
      <c r="T42" s="11">
        <v>36</v>
      </c>
    </row>
    <row r="43" spans="1:20" ht="24" x14ac:dyDescent="0.25">
      <c r="A43" s="5" t="s">
        <v>43</v>
      </c>
      <c r="B43" s="10" t="s">
        <v>79</v>
      </c>
      <c r="C43" s="5" t="s">
        <v>14</v>
      </c>
      <c r="D43" s="11" t="s">
        <v>115</v>
      </c>
      <c r="E43" s="10" t="s">
        <v>124</v>
      </c>
      <c r="F43" s="10" t="s">
        <v>148</v>
      </c>
      <c r="G43" s="11" t="s">
        <v>177</v>
      </c>
      <c r="H43" s="11" t="str">
        <f t="shared" si="2"/>
        <v>NC</v>
      </c>
      <c r="I43" s="11" t="s">
        <v>180</v>
      </c>
      <c r="J43" s="12">
        <v>3120000</v>
      </c>
      <c r="K43" s="12">
        <v>476800</v>
      </c>
      <c r="L43" s="16">
        <f t="shared" si="3"/>
        <v>3596800</v>
      </c>
      <c r="M43" s="8">
        <v>13588037.99</v>
      </c>
      <c r="N43" s="17" t="s">
        <v>185</v>
      </c>
      <c r="O43" s="18">
        <v>0</v>
      </c>
      <c r="P43" s="17"/>
      <c r="Q43" s="13">
        <v>0.16120000000000001</v>
      </c>
      <c r="R43" s="9"/>
      <c r="S43" s="17"/>
      <c r="T43" s="11">
        <v>20</v>
      </c>
    </row>
    <row r="44" spans="1:20" ht="36" x14ac:dyDescent="0.25">
      <c r="A44" s="5" t="s">
        <v>50</v>
      </c>
      <c r="B44" s="10" t="s">
        <v>87</v>
      </c>
      <c r="C44" s="5" t="s">
        <v>18</v>
      </c>
      <c r="D44" s="11" t="s">
        <v>114</v>
      </c>
      <c r="E44" s="10" t="s">
        <v>127</v>
      </c>
      <c r="F44" s="10" t="s">
        <v>156</v>
      </c>
      <c r="G44" s="11" t="s">
        <v>177</v>
      </c>
      <c r="H44" s="11" t="str">
        <f t="shared" si="2"/>
        <v>NC</v>
      </c>
      <c r="I44" s="11" t="s">
        <v>181</v>
      </c>
      <c r="J44" s="12">
        <v>6000000</v>
      </c>
      <c r="K44" s="12">
        <v>526500</v>
      </c>
      <c r="L44" s="16">
        <f t="shared" si="3"/>
        <v>6526500</v>
      </c>
      <c r="M44" s="8">
        <v>25103470.829999998</v>
      </c>
      <c r="N44" s="17" t="s">
        <v>185</v>
      </c>
      <c r="O44" s="18">
        <v>0</v>
      </c>
      <c r="P44" s="17"/>
      <c r="Q44" s="13">
        <v>0.19989999999999999</v>
      </c>
      <c r="R44" s="9"/>
      <c r="S44" s="17"/>
      <c r="T44" s="11">
        <v>33</v>
      </c>
    </row>
    <row r="45" spans="1:20" ht="56" customHeight="1" x14ac:dyDescent="0.25">
      <c r="A45" s="5" t="s">
        <v>60</v>
      </c>
      <c r="B45" s="10" t="s">
        <v>100</v>
      </c>
      <c r="C45" s="5" t="s">
        <v>22</v>
      </c>
      <c r="D45" s="11" t="s">
        <v>115</v>
      </c>
      <c r="E45" s="10" t="s">
        <v>117</v>
      </c>
      <c r="F45" s="10" t="s">
        <v>141</v>
      </c>
      <c r="G45" s="11" t="s">
        <v>177</v>
      </c>
      <c r="H45" s="11" t="str">
        <f t="shared" si="2"/>
        <v>NC</v>
      </c>
      <c r="I45" s="11" t="s">
        <v>180</v>
      </c>
      <c r="J45" s="12">
        <v>4100000</v>
      </c>
      <c r="K45" s="12">
        <v>410400</v>
      </c>
      <c r="L45" s="16">
        <f t="shared" si="3"/>
        <v>4510400</v>
      </c>
      <c r="M45" s="8">
        <v>14544331</v>
      </c>
      <c r="N45" s="17" t="s">
        <v>185</v>
      </c>
      <c r="O45" s="19">
        <v>23</v>
      </c>
      <c r="P45" s="11" t="s">
        <v>184</v>
      </c>
      <c r="Q45" s="13">
        <v>0.20039999999999999</v>
      </c>
      <c r="R45" s="14"/>
      <c r="S45" s="11" t="s">
        <v>184</v>
      </c>
      <c r="T45" s="11">
        <v>40</v>
      </c>
    </row>
    <row r="46" spans="1:20" ht="24" x14ac:dyDescent="0.25">
      <c r="A46" s="5" t="s">
        <v>186</v>
      </c>
      <c r="B46" s="10" t="s">
        <v>110</v>
      </c>
      <c r="C46" s="5" t="s">
        <v>14</v>
      </c>
      <c r="D46" s="11" t="s">
        <v>115</v>
      </c>
      <c r="E46" s="10" t="s">
        <v>139</v>
      </c>
      <c r="F46" s="10" t="s">
        <v>173</v>
      </c>
      <c r="G46" s="11" t="s">
        <v>177</v>
      </c>
      <c r="H46" s="11" t="str">
        <f t="shared" si="2"/>
        <v>NC</v>
      </c>
      <c r="I46" s="11" t="s">
        <v>180</v>
      </c>
      <c r="J46" s="12">
        <v>6839609.0999999996</v>
      </c>
      <c r="K46" s="12">
        <v>600000</v>
      </c>
      <c r="L46" s="16">
        <f t="shared" si="3"/>
        <v>7439609.0999999996</v>
      </c>
      <c r="M46" s="8">
        <v>21256026</v>
      </c>
      <c r="N46" s="17" t="s">
        <v>185</v>
      </c>
      <c r="O46" s="19">
        <v>23</v>
      </c>
      <c r="P46" s="11" t="s">
        <v>184</v>
      </c>
      <c r="Q46" s="13">
        <v>0.2288</v>
      </c>
      <c r="R46" s="14"/>
      <c r="S46" s="11" t="s">
        <v>184</v>
      </c>
      <c r="T46" s="11">
        <v>35</v>
      </c>
    </row>
    <row r="48" spans="1:20" x14ac:dyDescent="0.25">
      <c r="A48" s="6" t="s">
        <v>187</v>
      </c>
    </row>
    <row r="49" spans="1:4" x14ac:dyDescent="0.25">
      <c r="A49" s="6" t="s">
        <v>194</v>
      </c>
    </row>
    <row r="54" spans="1:4" x14ac:dyDescent="0.25">
      <c r="D54" s="1"/>
    </row>
  </sheetData>
  <sortState ref="A46:Y52">
    <sortCondition ref="A46"/>
  </sortState>
  <mergeCells count="2">
    <mergeCell ref="A39:T39"/>
    <mergeCell ref="A2:T2"/>
  </mergeCells>
  <phoneticPr fontId="0" type="noConversion"/>
  <pageMargins left="0.7" right="0.7" top="0.75" bottom="0.75" header="0.3" footer="0.3"/>
  <pageSetup paperSize="5" scale="85" orientation="landscape" r:id="rId1"/>
  <headerFooter alignWithMargins="0">
    <oddHeader>&amp;C&amp;"Arial,Bold"&amp;14 RFA 2016-109 – All Applications&amp;R11/30/16</oddHeader>
    <oddFooter>&amp;CPage &amp;P of &amp;N</oddFooter>
  </headerFooter>
  <rowBreaks count="2" manualBreakCount="2">
    <brk id="15" max="16383" man="1"/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2013-05-09T20:50:22Z</dcterms:created>
  <dcterms:modified xsi:type="dcterms:W3CDTF">2016-12-01T19:07:37Z</dcterms:modified>
</cp:coreProperties>
</file>