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AppData\Local\Microsoft\Windows\INetCache\Content.Outlook\RNH094FV\"/>
    </mc:Choice>
  </mc:AlternateContent>
  <xr:revisionPtr revIDLastSave="0" documentId="10_ncr:100000_{8C2ADDFE-BD3C-498D-AB01-71E404031EA0}" xr6:coauthVersionLast="31" xr6:coauthVersionMax="31" xr10:uidLastSave="{00000000-0000-0000-0000-000000000000}"/>
  <bookViews>
    <workbookView xWindow="0" yWindow="0" windowWidth="23040" windowHeight="9072" xr2:uid="{CEC5EF92-D610-4266-AF6B-7DDCF97FAA16}"/>
  </bookViews>
  <sheets>
    <sheet name="posti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T5" i="1"/>
  <c r="W4" i="1"/>
  <c r="T4" i="1"/>
  <c r="W3" i="1"/>
  <c r="T3" i="1"/>
  <c r="W2" i="1"/>
  <c r="T2" i="1"/>
</calcChain>
</file>

<file path=xl/sharedStrings.xml><?xml version="1.0" encoding="utf-8"?>
<sst xmlns="http://schemas.openxmlformats.org/spreadsheetml/2006/main" count="80" uniqueCount="64">
  <si>
    <t>App Number</t>
  </si>
  <si>
    <t>Name of proposed Development</t>
  </si>
  <si>
    <t>County</t>
  </si>
  <si>
    <t>Development Location</t>
  </si>
  <si>
    <t>Name Of Applicant</t>
  </si>
  <si>
    <t>NP?</t>
  </si>
  <si>
    <t>Name Of Operational Contact Person</t>
  </si>
  <si>
    <t>Name Of Authorized Contact Person</t>
  </si>
  <si>
    <t>Developer</t>
  </si>
  <si>
    <t>Homeless Commitment</t>
  </si>
  <si>
    <t>Dev Cat</t>
  </si>
  <si>
    <t>Dev Type</t>
  </si>
  <si>
    <t>DLP</t>
  </si>
  <si>
    <t>Scattered Sites</t>
  </si>
  <si>
    <t>Total Units</t>
  </si>
  <si>
    <t>Total Pct Set Aside</t>
  </si>
  <si>
    <t>HC Request Amount</t>
  </si>
  <si>
    <t>ELI Loan Amount</t>
  </si>
  <si>
    <t>SAIL Request Amount</t>
  </si>
  <si>
    <t>Total SAIL Request (SAIL plus ELI)</t>
  </si>
  <si>
    <t>Cash Funding total</t>
  </si>
  <si>
    <t>Per Unit Pref</t>
  </si>
  <si>
    <t>Corporation Funding Per Set-Aside</t>
  </si>
  <si>
    <t>Lottery</t>
  </si>
  <si>
    <t>2018-344CS</t>
  </si>
  <si>
    <t>Heritage Park at Crane Creek</t>
  </si>
  <si>
    <t>Brevard</t>
  </si>
  <si>
    <t>On Leonard Weaver Boulevard, northeast of the intersection of Leonard Weaver Boulevard and Burr Street, Melbourne, FL</t>
  </si>
  <si>
    <t>Rosemary Village Apartments, LLLP</t>
  </si>
  <si>
    <t>Y</t>
  </si>
  <si>
    <t>Paola Roman</t>
  </si>
  <si>
    <t>Stephanie Berman</t>
  </si>
  <si>
    <t xml:space="preserve">Carrfour Supportive Housing, Inc., </t>
  </si>
  <si>
    <t>NC</t>
  </si>
  <si>
    <t>G</t>
  </si>
  <si>
    <t>28.070229, -80.610933</t>
  </si>
  <si>
    <t>N</t>
  </si>
  <si>
    <t>2018-345CS</t>
  </si>
  <si>
    <t>Gannet Pointe</t>
  </si>
  <si>
    <t>Osceola</t>
  </si>
  <si>
    <t>Liberty Commons Blvd., approximately 511.58 feet southwest of the intersection of Liberty Commons Blvd. and E. Irlo Bronson Memorial Hwy., unincorporated Osceola</t>
  </si>
  <si>
    <t>Gannet Pointe, Ltd.</t>
  </si>
  <si>
    <t>Lisa J. Lacock</t>
  </si>
  <si>
    <t>Domingo Sanchez</t>
  </si>
  <si>
    <t>DDER Development, LLC, Ability Housing, Inc.</t>
  </si>
  <si>
    <t>28.285735, -81.356838</t>
  </si>
  <si>
    <t>2018-346CS</t>
  </si>
  <si>
    <t>Preserve at Sabal Park 2</t>
  </si>
  <si>
    <t>Hillsborough</t>
  </si>
  <si>
    <t>On the north side of E. Broadway Ave., Approx. 500’ east of Williams Rd, Unincorporated Hillsborough County</t>
  </si>
  <si>
    <t>Blue Broadway 2, LLC</t>
  </si>
  <si>
    <t>Scott Macdonald</t>
  </si>
  <si>
    <t>Shawn Wilson</t>
  </si>
  <si>
    <t>Blue Sky Communities LLC, Metropolitan Ministries Developer, LLC</t>
  </si>
  <si>
    <t>MR 4</t>
  </si>
  <si>
    <t>27.974782, -82.316708</t>
  </si>
  <si>
    <t>2018-347CS</t>
  </si>
  <si>
    <t>Mango Terrace</t>
  </si>
  <si>
    <t>Approx. 785 feet south of the intersection of Dr. MLK Jr. Blvd and Lemon Ave, approx. 450 feet west of Lemon Ave, Seffner, Hillsborough County, FL</t>
  </si>
  <si>
    <t>PHS Homeless LLC</t>
  </si>
  <si>
    <t>Brianne Heffner</t>
  </si>
  <si>
    <t>Steve Smith</t>
  </si>
  <si>
    <t>Southport Community Development, Inc., Provident Housing Developer LLC</t>
  </si>
  <si>
    <t>27.979195, -82.303215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</si>
</sst>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3" fontId="3" fillId="0" borderId="0" xfId="1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0F256-0F4A-4101-B35A-42295ABB63E9}">
  <sheetPr>
    <pageSetUpPr fitToPage="1"/>
  </sheetPr>
  <dimension ref="A1:Z6"/>
  <sheetViews>
    <sheetView tabSelected="1" topLeftCell="C1" workbookViewId="0">
      <selection activeCell="W4" sqref="W4"/>
    </sheetView>
  </sheetViews>
  <sheetFormatPr defaultColWidth="9.109375" defaultRowHeight="12" x14ac:dyDescent="0.3"/>
  <cols>
    <col min="1" max="1" width="9.5546875" style="10" bestFit="1" customWidth="1"/>
    <col min="2" max="2" width="14.6640625" style="12" customWidth="1"/>
    <col min="3" max="3" width="9.5546875" style="12" bestFit="1" customWidth="1"/>
    <col min="4" max="4" width="28.6640625" style="12" customWidth="1"/>
    <col min="5" max="5" width="14.88671875" style="12" customWidth="1"/>
    <col min="6" max="6" width="3.109375" style="10" bestFit="1" customWidth="1"/>
    <col min="7" max="7" width="12.109375" style="10" bestFit="1" customWidth="1"/>
    <col min="8" max="8" width="13" style="10" bestFit="1" customWidth="1"/>
    <col min="9" max="9" width="17.109375" style="12" customWidth="1"/>
    <col min="10" max="10" width="5.109375" style="10" bestFit="1" customWidth="1"/>
    <col min="11" max="11" width="2.88671875" style="10" bestFit="1" customWidth="1"/>
    <col min="12" max="12" width="4.109375" style="10" bestFit="1" customWidth="1"/>
    <col min="13" max="13" width="8.77734375" style="10" bestFit="1" customWidth="1"/>
    <col min="14" max="14" width="2.88671875" style="10" bestFit="1" customWidth="1"/>
    <col min="15" max="15" width="3.109375" style="10" bestFit="1" customWidth="1"/>
    <col min="16" max="16" width="5.109375" style="10" bestFit="1" customWidth="1"/>
    <col min="17" max="17" width="9.109375" style="10" bestFit="1" customWidth="1"/>
    <col min="18" max="18" width="7.88671875" style="10" bestFit="1" customWidth="1"/>
    <col min="19" max="20" width="9.109375" style="10" bestFit="1" customWidth="1"/>
    <col min="21" max="21" width="7.109375" style="10" bestFit="1" customWidth="1"/>
    <col min="22" max="22" width="3.109375" style="10" bestFit="1" customWidth="1"/>
    <col min="23" max="23" width="9.5546875" style="10" customWidth="1"/>
    <col min="24" max="24" width="2.88671875" style="10" bestFit="1" customWidth="1"/>
    <col min="25" max="16384" width="9.109375" style="10"/>
  </cols>
  <sheetData>
    <row r="1" spans="1:26" s="3" customFormat="1" ht="96.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/>
      <c r="Z1" s="2"/>
    </row>
    <row r="2" spans="1:26" ht="48" x14ac:dyDescent="0.3">
      <c r="A2" s="4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4" t="s">
        <v>29</v>
      </c>
      <c r="G2" s="4" t="s">
        <v>30</v>
      </c>
      <c r="H2" s="4" t="s">
        <v>31</v>
      </c>
      <c r="I2" s="5" t="s">
        <v>32</v>
      </c>
      <c r="J2" s="6">
        <v>0.7</v>
      </c>
      <c r="K2" s="4" t="s">
        <v>33</v>
      </c>
      <c r="L2" s="4" t="s">
        <v>34</v>
      </c>
      <c r="M2" s="4" t="s">
        <v>35</v>
      </c>
      <c r="N2" s="4" t="s">
        <v>36</v>
      </c>
      <c r="O2" s="4">
        <v>80</v>
      </c>
      <c r="P2" s="4">
        <v>100</v>
      </c>
      <c r="Q2" s="7">
        <v>1510000</v>
      </c>
      <c r="R2" s="7">
        <v>240600</v>
      </c>
      <c r="S2" s="7">
        <v>4228900</v>
      </c>
      <c r="T2" s="7">
        <f>R2+S2</f>
        <v>4469500</v>
      </c>
      <c r="U2" s="4"/>
      <c r="V2" s="4" t="s">
        <v>29</v>
      </c>
      <c r="W2" s="8">
        <f>(Q2*9+S2)/O2</f>
        <v>222736.25</v>
      </c>
      <c r="X2" s="9">
        <v>1</v>
      </c>
    </row>
    <row r="3" spans="1:26" ht="60" x14ac:dyDescent="0.3">
      <c r="A3" s="4" t="s">
        <v>37</v>
      </c>
      <c r="B3" s="5" t="s">
        <v>38</v>
      </c>
      <c r="C3" s="5" t="s">
        <v>39</v>
      </c>
      <c r="D3" s="5" t="s">
        <v>40</v>
      </c>
      <c r="E3" s="5" t="s">
        <v>41</v>
      </c>
      <c r="F3" s="4" t="s">
        <v>29</v>
      </c>
      <c r="G3" s="4" t="s">
        <v>42</v>
      </c>
      <c r="H3" s="4" t="s">
        <v>43</v>
      </c>
      <c r="I3" s="5" t="s">
        <v>44</v>
      </c>
      <c r="J3" s="6">
        <v>0.7</v>
      </c>
      <c r="K3" s="4" t="s">
        <v>33</v>
      </c>
      <c r="L3" s="4" t="s">
        <v>34</v>
      </c>
      <c r="M3" s="4" t="s">
        <v>45</v>
      </c>
      <c r="N3" s="4" t="s">
        <v>36</v>
      </c>
      <c r="O3" s="4">
        <v>80</v>
      </c>
      <c r="P3" s="4">
        <v>100</v>
      </c>
      <c r="Q3" s="11">
        <v>1510000</v>
      </c>
      <c r="R3" s="11">
        <v>182000</v>
      </c>
      <c r="S3" s="11">
        <v>4318000</v>
      </c>
      <c r="T3" s="7">
        <f t="shared" ref="T3:T5" si="0">R3+S3</f>
        <v>4500000</v>
      </c>
      <c r="U3" s="4"/>
      <c r="V3" s="4" t="s">
        <v>29</v>
      </c>
      <c r="W3" s="8">
        <f>(Q3*9+S3)/O3</f>
        <v>223850</v>
      </c>
      <c r="X3" s="9">
        <v>4</v>
      </c>
    </row>
    <row r="4" spans="1:26" ht="48" x14ac:dyDescent="0.3">
      <c r="A4" s="4" t="s">
        <v>46</v>
      </c>
      <c r="B4" s="5" t="s">
        <v>47</v>
      </c>
      <c r="C4" s="5" t="s">
        <v>48</v>
      </c>
      <c r="D4" s="5" t="s">
        <v>49</v>
      </c>
      <c r="E4" s="5" t="s">
        <v>50</v>
      </c>
      <c r="F4" s="4" t="s">
        <v>29</v>
      </c>
      <c r="G4" s="4" t="s">
        <v>51</v>
      </c>
      <c r="H4" s="4" t="s">
        <v>52</v>
      </c>
      <c r="I4" s="5" t="s">
        <v>53</v>
      </c>
      <c r="J4" s="6">
        <v>0.7</v>
      </c>
      <c r="K4" s="4" t="s">
        <v>33</v>
      </c>
      <c r="L4" s="4" t="s">
        <v>54</v>
      </c>
      <c r="M4" s="4" t="s">
        <v>55</v>
      </c>
      <c r="N4" s="4" t="s">
        <v>36</v>
      </c>
      <c r="O4" s="4">
        <v>112</v>
      </c>
      <c r="P4" s="4">
        <v>100</v>
      </c>
      <c r="Q4" s="11">
        <v>2110000</v>
      </c>
      <c r="R4" s="11">
        <v>285500</v>
      </c>
      <c r="S4" s="11">
        <v>4214500</v>
      </c>
      <c r="T4" s="7">
        <f t="shared" si="0"/>
        <v>4500000</v>
      </c>
      <c r="U4" s="4"/>
      <c r="V4" s="4" t="s">
        <v>29</v>
      </c>
      <c r="W4" s="8">
        <f>(Q4*9+S4)/O4</f>
        <v>207183.03571428571</v>
      </c>
      <c r="X4" s="9">
        <v>2</v>
      </c>
    </row>
    <row r="5" spans="1:26" ht="60" x14ac:dyDescent="0.3">
      <c r="A5" s="4" t="s">
        <v>56</v>
      </c>
      <c r="B5" s="5" t="s">
        <v>57</v>
      </c>
      <c r="C5" s="5" t="s">
        <v>48</v>
      </c>
      <c r="D5" s="5" t="s">
        <v>58</v>
      </c>
      <c r="E5" s="5" t="s">
        <v>59</v>
      </c>
      <c r="F5" s="4" t="s">
        <v>29</v>
      </c>
      <c r="G5" s="4" t="s">
        <v>60</v>
      </c>
      <c r="H5" s="4" t="s">
        <v>61</v>
      </c>
      <c r="I5" s="5" t="s">
        <v>62</v>
      </c>
      <c r="J5" s="6">
        <v>0.8</v>
      </c>
      <c r="K5" s="4" t="s">
        <v>33</v>
      </c>
      <c r="L5" s="4" t="s">
        <v>34</v>
      </c>
      <c r="M5" s="4" t="s">
        <v>63</v>
      </c>
      <c r="N5" s="4" t="s">
        <v>36</v>
      </c>
      <c r="O5" s="4">
        <v>93</v>
      </c>
      <c r="P5" s="4">
        <v>100</v>
      </c>
      <c r="Q5" s="11">
        <v>2100000</v>
      </c>
      <c r="R5" s="11">
        <v>228200</v>
      </c>
      <c r="S5" s="11">
        <v>2500000</v>
      </c>
      <c r="T5" s="7">
        <f t="shared" si="0"/>
        <v>2728200</v>
      </c>
      <c r="U5" s="7">
        <v>75000</v>
      </c>
      <c r="V5" s="4" t="s">
        <v>29</v>
      </c>
      <c r="W5" s="8">
        <f>(Q5*9+S5)/O5</f>
        <v>230107.52688172043</v>
      </c>
      <c r="X5" s="9">
        <v>3</v>
      </c>
    </row>
    <row r="6" spans="1:26" x14ac:dyDescent="0.3">
      <c r="W6" s="13"/>
    </row>
  </sheetData>
  <pageMargins left="0.7" right="0.7" top="0.75" bottom="0.75" header="0.3" footer="0.3"/>
  <pageSetup paperSize="17" scale="93" fitToHeight="0" orientation="landscape" r:id="rId1"/>
  <headerFooter>
    <oddHeader>&amp;CRFA 2018-103 Application Submitted Report
(Subject to further verification and review)&amp;R4/23/18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4F4806-417C-4B62-AC55-F9C192166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4F8C59-BB23-4AD1-93E9-E8DACEBE64E5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BF02B4-21A2-4B53-B38E-86AFE4B6B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2018-05-01T17:27:52Z</dcterms:created>
  <dcterms:modified xsi:type="dcterms:W3CDTF">2018-05-01T19:24:14Z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