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18 Rules and RFAs/Applications invited to enter CU/"/>
    </mc:Choice>
  </mc:AlternateContent>
  <xr:revisionPtr revIDLastSave="5" documentId="11_C272EB9D43C1AACA2BD08644577F47AFF09E38F8" xr6:coauthVersionLast="47" xr6:coauthVersionMax="47" xr10:uidLastSave="{9EAFC2A0-DA0C-4556-9789-EDB13B143CE9}"/>
  <bookViews>
    <workbookView xWindow="-120" yWindow="-120" windowWidth="29040" windowHeight="15720" xr2:uid="{00000000-000D-0000-FFFF-FFFF00000000}"/>
  </bookViews>
  <sheets>
    <sheet name="All Applications" sheetId="1" r:id="rId1"/>
  </sheets>
  <definedNames>
    <definedName name="_xlnm.Print_Titles" localSheetId="0">'All Applications'!$A:$B,'All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W6" i="1" s="1"/>
  <c r="O5" i="1"/>
  <c r="W5" i="1" s="1"/>
  <c r="O4" i="1"/>
  <c r="W4" i="1" s="1"/>
  <c r="O3" i="1"/>
  <c r="W3" i="1" s="1"/>
</calcChain>
</file>

<file path=xl/sharedStrings.xml><?xml version="1.0" encoding="utf-8"?>
<sst xmlns="http://schemas.openxmlformats.org/spreadsheetml/2006/main" count="66" uniqueCount="49">
  <si>
    <t>Application Number</t>
  </si>
  <si>
    <t>Name of proposed Development</t>
  </si>
  <si>
    <t>County</t>
  </si>
  <si>
    <t>Contact Name</t>
  </si>
  <si>
    <t>Name Of Applicant</t>
  </si>
  <si>
    <t>CRH or SLU?</t>
  </si>
  <si>
    <t>CRH that is IB?</t>
  </si>
  <si>
    <t>Proposed number of Residents</t>
  </si>
  <si>
    <t>Total Units</t>
  </si>
  <si>
    <t>Maximum Base Loan</t>
  </si>
  <si>
    <t>If New Construction and involves Demolition, add $10,000</t>
  </si>
  <si>
    <t>South Florida Boost</t>
  </si>
  <si>
    <t>Permanent Standby Generator Boost</t>
  </si>
  <si>
    <t>Max Funding for Predevelopment and Credit Underwriting Costs</t>
  </si>
  <si>
    <t>Maximum Eligible Funding Award Amount</t>
  </si>
  <si>
    <t>Eligible For Funding?</t>
  </si>
  <si>
    <t>CRH County Award Tally</t>
  </si>
  <si>
    <t>SLU County Award Tally</t>
  </si>
  <si>
    <t>Total Points</t>
  </si>
  <si>
    <t>Qualifying Financial Assistance Preference</t>
  </si>
  <si>
    <t>Florida Job Creation Preference</t>
  </si>
  <si>
    <t>Lottery Number</t>
  </si>
  <si>
    <t>90% Test Calculation</t>
  </si>
  <si>
    <t>CAT applies?</t>
  </si>
  <si>
    <t>2019-003G</t>
  </si>
  <si>
    <t>Serenity Springs</t>
  </si>
  <si>
    <t>Citrus</t>
  </si>
  <si>
    <t>Melissa Walker, Exec Director</t>
  </si>
  <si>
    <t>Citrus County Association for Retarded Citizens, Inc. (CCARC)</t>
  </si>
  <si>
    <t>CRH</t>
  </si>
  <si>
    <t>N</t>
  </si>
  <si>
    <t>Y</t>
  </si>
  <si>
    <t>2019-004G</t>
  </si>
  <si>
    <t>Group Home for Fragile Adults</t>
  </si>
  <si>
    <t>Indian River</t>
  </si>
  <si>
    <t>Heather Dales</t>
  </si>
  <si>
    <t>The Arc of Indian River County, Inc.</t>
  </si>
  <si>
    <t>2019-005G</t>
  </si>
  <si>
    <t>Marvin Gutter's House</t>
  </si>
  <si>
    <t>Broward</t>
  </si>
  <si>
    <t>Charlotte Mather-Taylor</t>
  </si>
  <si>
    <t>Ann Storck Center, Inc.</t>
  </si>
  <si>
    <t>2019-007G</t>
  </si>
  <si>
    <t>Parrish Place</t>
  </si>
  <si>
    <t>Lake</t>
  </si>
  <si>
    <t>John R. Riehm</t>
  </si>
  <si>
    <t xml:space="preserve">The Arc Sunrise of Central Florida </t>
  </si>
  <si>
    <t>Applications invited to enter Credit Underwriting</t>
  </si>
  <si>
    <t>Returned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</si>
</sst>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7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44" fontId="0" fillId="0" borderId="0" xfId="2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7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showGridLines="0" tabSelected="1" zoomScaleNormal="100" zoomScaleSheetLayoutView="80" workbookViewId="0">
      <pane xSplit="2" ySplit="1" topLeftCell="C2" activePane="bottomRight" state="frozen"/>
      <selection pane="topRight" activeCell="C1" sqref="C1"/>
      <selection pane="bottomLeft" activeCell="A9" sqref="A9"/>
      <selection pane="bottomRight" activeCell="E18" sqref="E18"/>
    </sheetView>
  </sheetViews>
  <sheetFormatPr defaultColWidth="9.28515625" defaultRowHeight="12.75" x14ac:dyDescent="0.2"/>
  <cols>
    <col min="1" max="1" width="11.7109375" style="24" customWidth="1"/>
    <col min="2" max="2" width="20.85546875" style="26" customWidth="1"/>
    <col min="3" max="3" width="12.28515625" style="24" customWidth="1"/>
    <col min="4" max="4" width="14.28515625" style="24" customWidth="1"/>
    <col min="5" max="5" width="22.140625" style="27" customWidth="1"/>
    <col min="6" max="7" width="5.85546875" style="27" customWidth="1"/>
    <col min="8" max="8" width="9.7109375" style="27" customWidth="1"/>
    <col min="9" max="9" width="6.42578125" style="27" customWidth="1"/>
    <col min="10" max="10" width="10.85546875" style="28" hidden="1" customWidth="1"/>
    <col min="11" max="11" width="13" style="28" hidden="1" customWidth="1"/>
    <col min="12" max="12" width="11.28515625" style="27" hidden="1" customWidth="1"/>
    <col min="13" max="13" width="13.85546875" style="24" hidden="1" customWidth="1"/>
    <col min="14" max="14" width="19.7109375" style="24" hidden="1" customWidth="1"/>
    <col min="15" max="15" width="13.140625" style="24" customWidth="1"/>
    <col min="16" max="16" width="11.7109375" style="24" customWidth="1"/>
    <col min="17" max="17" width="11.7109375" style="24" hidden="1" customWidth="1"/>
    <col min="18" max="18" width="13.140625" style="24" hidden="1" customWidth="1"/>
    <col min="19" max="19" width="8.28515625" style="24" customWidth="1"/>
    <col min="20" max="20" width="10.7109375" style="24" customWidth="1"/>
    <col min="21" max="21" width="8.7109375" style="24" customWidth="1"/>
    <col min="22" max="22" width="9" style="24" customWidth="1"/>
    <col min="23" max="23" width="9.5703125" style="24" hidden="1" customWidth="1"/>
    <col min="24" max="24" width="7.5703125" style="24" hidden="1" customWidth="1"/>
    <col min="25" max="25" width="11.85546875" style="24" customWidth="1"/>
    <col min="26" max="26" width="9.28515625" style="27" customWidth="1"/>
    <col min="27" max="16384" width="9.28515625" style="24"/>
  </cols>
  <sheetData>
    <row r="1" spans="1:26" s="4" customFormat="1" ht="6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3" t="s">
        <v>16</v>
      </c>
      <c r="R1" s="3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  <c r="X1" s="1" t="s">
        <v>23</v>
      </c>
    </row>
    <row r="2" spans="1:26" s="15" customFormat="1" ht="26.65" customHeight="1" x14ac:dyDescent="0.2">
      <c r="A2" s="5" t="s">
        <v>47</v>
      </c>
      <c r="B2" s="6"/>
      <c r="C2" s="6"/>
      <c r="D2" s="6"/>
      <c r="E2" s="6"/>
      <c r="F2" s="7"/>
      <c r="G2" s="7"/>
      <c r="H2" s="7"/>
      <c r="I2" s="7"/>
      <c r="J2" s="8"/>
      <c r="K2" s="8"/>
      <c r="L2" s="8"/>
      <c r="M2" s="8"/>
      <c r="N2" s="8"/>
      <c r="O2" s="8"/>
      <c r="P2" s="9"/>
      <c r="Q2" s="10"/>
      <c r="R2" s="10"/>
      <c r="S2" s="9"/>
      <c r="T2" s="11"/>
      <c r="U2" s="12"/>
      <c r="V2" s="9"/>
      <c r="W2" s="13"/>
      <c r="X2" s="14"/>
    </row>
    <row r="3" spans="1:26" ht="36" x14ac:dyDescent="0.2">
      <c r="A3" s="16" t="s">
        <v>24</v>
      </c>
      <c r="B3" s="17" t="s">
        <v>25</v>
      </c>
      <c r="C3" s="17" t="s">
        <v>26</v>
      </c>
      <c r="D3" s="17" t="s">
        <v>27</v>
      </c>
      <c r="E3" s="17" t="s">
        <v>28</v>
      </c>
      <c r="F3" s="18" t="s">
        <v>29</v>
      </c>
      <c r="G3" s="18" t="s">
        <v>30</v>
      </c>
      <c r="H3" s="18">
        <v>6</v>
      </c>
      <c r="I3" s="18">
        <v>1</v>
      </c>
      <c r="J3" s="19">
        <v>450000</v>
      </c>
      <c r="K3" s="19">
        <v>0</v>
      </c>
      <c r="L3" s="19">
        <v>0</v>
      </c>
      <c r="M3" s="19">
        <v>20000</v>
      </c>
      <c r="N3" s="19">
        <v>18000</v>
      </c>
      <c r="O3" s="19">
        <f>SUM(J3:N3)</f>
        <v>488000</v>
      </c>
      <c r="P3" s="20" t="s">
        <v>31</v>
      </c>
      <c r="Q3" s="21"/>
      <c r="R3" s="21"/>
      <c r="S3" s="20">
        <v>90</v>
      </c>
      <c r="T3" s="20" t="s">
        <v>30</v>
      </c>
      <c r="U3" s="22" t="s">
        <v>31</v>
      </c>
      <c r="V3" s="20">
        <v>7</v>
      </c>
      <c r="W3" s="23">
        <f>O3*0.9</f>
        <v>439200</v>
      </c>
      <c r="X3" s="22"/>
      <c r="Z3" s="24"/>
    </row>
    <row r="4" spans="1:26" ht="24" x14ac:dyDescent="0.2">
      <c r="A4" s="16" t="s">
        <v>32</v>
      </c>
      <c r="B4" s="17" t="s">
        <v>33</v>
      </c>
      <c r="C4" s="17" t="s">
        <v>34</v>
      </c>
      <c r="D4" s="17" t="s">
        <v>35</v>
      </c>
      <c r="E4" s="17" t="s">
        <v>36</v>
      </c>
      <c r="F4" s="18" t="s">
        <v>29</v>
      </c>
      <c r="G4" s="18" t="s">
        <v>30</v>
      </c>
      <c r="H4" s="18">
        <v>6</v>
      </c>
      <c r="I4" s="18">
        <v>1</v>
      </c>
      <c r="J4" s="19">
        <v>450000</v>
      </c>
      <c r="K4" s="19">
        <v>0</v>
      </c>
      <c r="L4" s="19">
        <v>0</v>
      </c>
      <c r="M4" s="19">
        <v>20000</v>
      </c>
      <c r="N4" s="19">
        <v>18000</v>
      </c>
      <c r="O4" s="19">
        <f>SUM(J4:N4)</f>
        <v>488000</v>
      </c>
      <c r="P4" s="20" t="s">
        <v>31</v>
      </c>
      <c r="Q4" s="21"/>
      <c r="R4" s="21"/>
      <c r="S4" s="20">
        <v>74</v>
      </c>
      <c r="T4" s="25" t="s">
        <v>31</v>
      </c>
      <c r="U4" s="22" t="s">
        <v>31</v>
      </c>
      <c r="V4" s="20">
        <v>2</v>
      </c>
      <c r="W4" s="23">
        <f>O4*0.9</f>
        <v>439200</v>
      </c>
      <c r="X4" s="22"/>
      <c r="Z4" s="24"/>
    </row>
    <row r="5" spans="1:26" ht="43.5" customHeight="1" x14ac:dyDescent="0.2">
      <c r="A5" s="29" t="s">
        <v>37</v>
      </c>
      <c r="B5" s="30" t="s">
        <v>38</v>
      </c>
      <c r="C5" s="30" t="s">
        <v>39</v>
      </c>
      <c r="D5" s="30" t="s">
        <v>40</v>
      </c>
      <c r="E5" s="30" t="s">
        <v>41</v>
      </c>
      <c r="F5" s="29" t="s">
        <v>29</v>
      </c>
      <c r="G5" s="29" t="s">
        <v>31</v>
      </c>
      <c r="H5" s="29">
        <v>6</v>
      </c>
      <c r="I5" s="29">
        <v>1</v>
      </c>
      <c r="J5" s="31">
        <v>450000</v>
      </c>
      <c r="K5" s="31">
        <v>0</v>
      </c>
      <c r="L5" s="31">
        <v>100000</v>
      </c>
      <c r="M5" s="31">
        <v>20000</v>
      </c>
      <c r="N5" s="31">
        <v>18000</v>
      </c>
      <c r="O5" s="31">
        <f>SUM(J5:N5)</f>
        <v>588000</v>
      </c>
      <c r="P5" s="32" t="s">
        <v>31</v>
      </c>
      <c r="Q5" s="33"/>
      <c r="R5" s="33"/>
      <c r="S5" s="32">
        <v>71</v>
      </c>
      <c r="T5" s="32" t="s">
        <v>31</v>
      </c>
      <c r="U5" s="34" t="s">
        <v>31</v>
      </c>
      <c r="V5" s="32">
        <v>6</v>
      </c>
      <c r="W5" s="23">
        <f>O5*0.9</f>
        <v>529200</v>
      </c>
      <c r="X5" s="22"/>
      <c r="Z5" s="24"/>
    </row>
    <row r="6" spans="1:26" ht="24" x14ac:dyDescent="0.2">
      <c r="A6" s="16" t="s">
        <v>42</v>
      </c>
      <c r="B6" s="17" t="s">
        <v>43</v>
      </c>
      <c r="C6" s="17" t="s">
        <v>44</v>
      </c>
      <c r="D6" s="17" t="s">
        <v>45</v>
      </c>
      <c r="E6" s="17" t="s">
        <v>46</v>
      </c>
      <c r="F6" s="18" t="s">
        <v>29</v>
      </c>
      <c r="G6" s="18" t="s">
        <v>31</v>
      </c>
      <c r="H6" s="18">
        <v>3</v>
      </c>
      <c r="I6" s="18">
        <v>1</v>
      </c>
      <c r="J6" s="19">
        <v>450000</v>
      </c>
      <c r="K6" s="19">
        <v>0</v>
      </c>
      <c r="L6" s="19">
        <v>0</v>
      </c>
      <c r="M6" s="19">
        <v>20000</v>
      </c>
      <c r="N6" s="19">
        <v>18000</v>
      </c>
      <c r="O6" s="19">
        <f>SUM(J6:N6)</f>
        <v>488000</v>
      </c>
      <c r="P6" s="20" t="s">
        <v>31</v>
      </c>
      <c r="Q6" s="21"/>
      <c r="R6" s="21"/>
      <c r="S6" s="20">
        <v>90</v>
      </c>
      <c r="T6" s="25" t="s">
        <v>30</v>
      </c>
      <c r="U6" s="22" t="s">
        <v>31</v>
      </c>
      <c r="V6" s="20">
        <v>5</v>
      </c>
      <c r="W6" s="23">
        <f>O6*0.9</f>
        <v>439200</v>
      </c>
      <c r="X6" s="22"/>
      <c r="Z6" s="24"/>
    </row>
    <row r="9" spans="1:26" x14ac:dyDescent="0.2">
      <c r="A9" s="35" t="s">
        <v>48</v>
      </c>
      <c r="B9" s="36"/>
    </row>
  </sheetData>
  <pageMargins left="0.7" right="0.7" top="0.75" bottom="0.75" header="0.3" footer="0.3"/>
  <pageSetup scale="70" fitToHeight="0" orientation="landscape" r:id="rId1"/>
  <headerFooter alignWithMargins="0">
    <oddHeader>&amp;C&amp;"Arial,Bold"&amp;14RFA 2018-106 
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7" ma:contentTypeDescription="Create a new document." ma:contentTypeScope="" ma:versionID="6ff3ab84981c6d7a118c934efb6f2015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d25d06b1e425733ee7b3af914fe5cbd1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DC8CFE-69CB-4306-9A62-88A689CC54B1}">
  <ds:schemaRefs>
    <ds:schemaRef ds:uri="http://schemas.microsoft.com/office/2006/documentManagement/types"/>
    <ds:schemaRef ds:uri="ee2a4f69-3a29-4b24-b170-d37fab3647f8"/>
    <ds:schemaRef ds:uri="68dfe011-c19e-4dbd-a5cd-00e4d25ab099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84349eb-4374-47bc-83f0-36d288636098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D3CE254-1866-4D5A-8EBB-AAD4BB2768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68C176-34A9-4427-B012-E843D7B6B2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dcterms:created xsi:type="dcterms:W3CDTF">2018-12-13T19:06:19Z</dcterms:created>
  <dcterms:modified xsi:type="dcterms:W3CDTF">2023-04-24T19:15:06Z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GUID">
    <vt:lpwstr>eb240395-a5ff-4625-984e-f21d97952b91</vt:lpwstr>
  </property>
  <property fmtid="{D5CDD505-2E9C-101B-9397-08002B2CF9AE}" pid="4" name="MediaServiceImageTags">
    <vt:lpwstr/>
  </property>
</Properties>
</file>