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.floridahousing.org@SSL\DavWWWRoot\sites\MF\allocations\Jeans SharePoint\App Submitted Reports\2019 App Submitted Reports\2019-101 App Report\"/>
    </mc:Choice>
  </mc:AlternateContent>
  <xr:revisionPtr revIDLastSave="0" documentId="13_ncr:1_{5535847A-51A9-4D6F-A542-9BBDB10274C1}" xr6:coauthVersionLast="41" xr6:coauthVersionMax="41" xr10:uidLastSave="{00000000-0000-0000-0000-000000000000}"/>
  <bookViews>
    <workbookView xWindow="-108" yWindow="-108" windowWidth="23256" windowHeight="12576" xr2:uid="{1DDC616F-22C0-4200-ACCC-1E876ED87F1E}"/>
  </bookViews>
  <sheets>
    <sheet name="for posting" sheetId="1" r:id="rId1"/>
  </sheets>
  <definedNames>
    <definedName name="_xlnm._FilterDatabase" localSheetId="0" hidden="1">'for posting'!$A$1:$W$1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" i="1" l="1"/>
  <c r="V5" i="1"/>
  <c r="X4" i="1"/>
  <c r="V4" i="1"/>
  <c r="X3" i="1"/>
  <c r="V3" i="1"/>
  <c r="X2" i="1"/>
  <c r="V2" i="1"/>
</calcChain>
</file>

<file path=xl/sharedStrings.xml><?xml version="1.0" encoding="utf-8"?>
<sst xmlns="http://schemas.openxmlformats.org/spreadsheetml/2006/main" count="92" uniqueCount="54">
  <si>
    <t>AppNumber</t>
  </si>
  <si>
    <t>Name of proposed Development</t>
  </si>
  <si>
    <t>Name Of Applicant</t>
  </si>
  <si>
    <t>Priority Level</t>
  </si>
  <si>
    <t>Land Owner</t>
  </si>
  <si>
    <t>NP?</t>
  </si>
  <si>
    <t>Name Of Developer 1</t>
  </si>
  <si>
    <t>Aff housing Exp</t>
  </si>
  <si>
    <t>Fed Funding Exp</t>
  </si>
  <si>
    <t>Name Of Authorized Contact Person</t>
  </si>
  <si>
    <t>Development Type</t>
  </si>
  <si>
    <t>Resiliency Preference</t>
  </si>
  <si>
    <t>construction commenced</t>
  </si>
  <si>
    <t>Development Location</t>
  </si>
  <si>
    <t>Scattered Sites</t>
  </si>
  <si>
    <t>DLP latitude</t>
  </si>
  <si>
    <t>DLP longitude</t>
  </si>
  <si>
    <t>Scattered Sites latlong</t>
  </si>
  <si>
    <t>Total Units</t>
  </si>
  <si>
    <t>CDBG Request Amount  Dev Funding</t>
  </si>
  <si>
    <t>CDBG Request Amount  Land Acq</t>
  </si>
  <si>
    <t>Total CDBG Request Amount</t>
  </si>
  <si>
    <t>PHA as Principal</t>
  </si>
  <si>
    <t>Development Funding /Units</t>
  </si>
  <si>
    <t>Lottery</t>
  </si>
  <si>
    <t>2020-001D</t>
  </si>
  <si>
    <t>Garden View Apartments</t>
  </si>
  <si>
    <t>The Housing Authority of the City of Key West, Florida</t>
  </si>
  <si>
    <t>I</t>
  </si>
  <si>
    <t>N</t>
  </si>
  <si>
    <t>Y</t>
  </si>
  <si>
    <t xml:space="preserve">J. Manuel Castillo, Sr. </t>
  </si>
  <si>
    <t>G</t>
  </si>
  <si>
    <t>5220, 5224, 5228, 5230 College Road, Key West, FL</t>
  </si>
  <si>
    <t>2020-002D</t>
  </si>
  <si>
    <t>Seahorse Cottages at Big Pine Key</t>
  </si>
  <si>
    <t>Seahorse Cottages Big Pine Key, LLC</t>
  </si>
  <si>
    <t>Florida Keys Community Land Trust, Inc.</t>
  </si>
  <si>
    <t>Rural Neighborhoods, Incorporated JCG Real Estate Ventures, LLC</t>
  </si>
  <si>
    <t>Steven Kirk</t>
  </si>
  <si>
    <t>SF</t>
  </si>
  <si>
    <t>Bailey Rd, SE of the Intersection of Bailey Rd and County Rd, Monroe County; and Mercedes Rd, SE of the Intersection of Mercedes Rd and County Rd, Monroe County</t>
  </si>
  <si>
    <t>24.673277, -81.349356</t>
  </si>
  <si>
    <t>2020-003D</t>
  </si>
  <si>
    <t>Lower Keys Scattered Sites</t>
  </si>
  <si>
    <t>Monroe County Housing Authority</t>
  </si>
  <si>
    <t>J. Manuel Castillo, Sr</t>
  </si>
  <si>
    <t>12 scattered sites all located in Unincorporated Monroe County: 31423 Avenue G, Big Pine Key; 31441 Avenue G, Big Pine Key; 30 Sands Road, Big Pine Key; 31235 Avenue E, Big Pine Key; 31059 Avenue G, Big Pine Key; 301 County Road, Big Pine Key; 31481 Avenue C, Big Pine Key; 31566 Avenue B, Big Pine Key; 31067 Avenue G, Big Pine Key; 31063 Avenue E, Big Pine Key; 31247 Avenue G, Big Pine Key; AND 28279 Julia Avenue, Little Torch Key</t>
  </si>
  <si>
    <t>24.673697 -81.342175
24.670268 -81.348223
24.672420 -81.344725
24.673752 -81.347113
24.673661 -81.349336
24.671072 -81.341282
24.670031 -81.340244
24.673750 -81.346957
24.672451 -81.346983
24.673716 -81.344554
24.679496 -81.392229</t>
  </si>
  <si>
    <t>2020-004D</t>
  </si>
  <si>
    <t>Monroe County Scattered Sites</t>
  </si>
  <si>
    <t xml:space="preserve">
 Monroe County (also identified as: Monroe County Board of County Commissioners and the Board of County Commissioners of Monroe County, Florida)
</t>
  </si>
  <si>
    <t>4 scattered sites all located in Unincorporated Monroe County: 31535 Avenue C, Big Pine Key (RE 00302670-000000); 31 S. Conch Ave, Conch Key (RE 00385780-000400); 2 N. Conch Ave, Conch Key (RE 00385780-000000); AND Atlantic Boulevard, Atlantic Boulevard and Homestead Avenue, Key Largo (RE 00453440-001100)</t>
  </si>
  <si>
    <t>24.789866   -80.890095 24.789810   -80.889674 25.092867   -80.440133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</si>
</sst>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37" fontId="4" fillId="0" borderId="1" xfId="1" applyNumberFormat="1" applyFont="1" applyBorder="1" applyAlignment="1">
      <alignment horizontal="right" vertical="center" wrapText="1"/>
    </xf>
    <xf numFmtId="37" fontId="5" fillId="0" borderId="1" xfId="1" applyNumberFormat="1" applyFont="1" applyBorder="1" applyAlignment="1">
      <alignment horizontal="right" vertical="center" wrapText="1"/>
    </xf>
    <xf numFmtId="43" fontId="5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7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A36E-D228-49CD-8324-B56E31ED8264}">
  <sheetPr codeName="Sheet2"/>
  <dimension ref="A1:Y6"/>
  <sheetViews>
    <sheetView tabSelected="1" zoomScaleNormal="10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K4" sqref="K4"/>
    </sheetView>
  </sheetViews>
  <sheetFormatPr defaultColWidth="9.109375" defaultRowHeight="12" x14ac:dyDescent="0.3"/>
  <cols>
    <col min="1" max="1" width="9.21875" style="10" bestFit="1" customWidth="1"/>
    <col min="2" max="2" width="16.33203125" style="10" customWidth="1"/>
    <col min="3" max="3" width="18.88671875" style="10" customWidth="1"/>
    <col min="4" max="4" width="5.6640625" style="10" bestFit="1" customWidth="1"/>
    <col min="5" max="5" width="22.6640625" style="10" customWidth="1"/>
    <col min="6" max="6" width="3.44140625" style="11" bestFit="1" customWidth="1"/>
    <col min="7" max="7" width="17.109375" style="10" customWidth="1"/>
    <col min="8" max="9" width="7.109375" style="11" customWidth="1"/>
    <col min="10" max="10" width="15.33203125" style="10" customWidth="1"/>
    <col min="11" max="11" width="10.6640625" style="11" customWidth="1"/>
    <col min="12" max="12" width="8.44140625" style="11" bestFit="1" customWidth="1"/>
    <col min="13" max="13" width="9.33203125" style="11" bestFit="1" customWidth="1"/>
    <col min="14" max="14" width="33.21875" style="10" customWidth="1"/>
    <col min="15" max="15" width="5.6640625" style="11" bestFit="1" customWidth="1"/>
    <col min="16" max="16" width="9" style="10" bestFit="1" customWidth="1"/>
    <col min="17" max="17" width="9.21875" style="10" bestFit="1" customWidth="1"/>
    <col min="18" max="18" width="18.6640625" style="10" bestFit="1" customWidth="1"/>
    <col min="19" max="19" width="3.6640625" style="11" bestFit="1" customWidth="1"/>
    <col min="20" max="21" width="10.109375" style="10" bestFit="1" customWidth="1"/>
    <col min="22" max="22" width="11" style="13" customWidth="1"/>
    <col min="23" max="23" width="7.21875" style="11" customWidth="1"/>
    <col min="24" max="24" width="10.21875" style="14" customWidth="1"/>
    <col min="25" max="25" width="5.6640625" style="10" bestFit="1" customWidth="1"/>
    <col min="26" max="16384" width="9.109375" style="10"/>
  </cols>
  <sheetData>
    <row r="1" spans="1:25" s="3" customFormat="1" ht="85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2" t="s">
        <v>23</v>
      </c>
      <c r="Y1" s="1" t="s">
        <v>24</v>
      </c>
    </row>
    <row r="2" spans="1:25" ht="36" x14ac:dyDescent="0.3">
      <c r="A2" s="4" t="s">
        <v>25</v>
      </c>
      <c r="B2" s="4" t="s">
        <v>26</v>
      </c>
      <c r="C2" s="4" t="s">
        <v>27</v>
      </c>
      <c r="D2" s="5" t="s">
        <v>28</v>
      </c>
      <c r="E2" s="4" t="s">
        <v>27</v>
      </c>
      <c r="F2" s="5" t="s">
        <v>29</v>
      </c>
      <c r="G2" s="4" t="s">
        <v>27</v>
      </c>
      <c r="H2" s="5" t="s">
        <v>30</v>
      </c>
      <c r="I2" s="5" t="s">
        <v>30</v>
      </c>
      <c r="J2" s="4" t="s">
        <v>31</v>
      </c>
      <c r="K2" s="5" t="s">
        <v>32</v>
      </c>
      <c r="L2" s="5" t="s">
        <v>30</v>
      </c>
      <c r="M2" s="5" t="s">
        <v>29</v>
      </c>
      <c r="N2" s="4" t="s">
        <v>33</v>
      </c>
      <c r="O2" s="5" t="s">
        <v>29</v>
      </c>
      <c r="P2" s="6">
        <v>24.574576</v>
      </c>
      <c r="Q2" s="6">
        <v>-81.749632000000005</v>
      </c>
      <c r="R2" s="6"/>
      <c r="S2" s="5">
        <v>103</v>
      </c>
      <c r="T2" s="7">
        <v>8000000</v>
      </c>
      <c r="U2" s="7">
        <v>3600000</v>
      </c>
      <c r="V2" s="8">
        <f>T2+U2</f>
        <v>11600000</v>
      </c>
      <c r="W2" s="5" t="s">
        <v>29</v>
      </c>
      <c r="X2" s="9">
        <f>T2/S2</f>
        <v>77669.902912621357</v>
      </c>
      <c r="Y2" s="5">
        <v>3</v>
      </c>
    </row>
    <row r="3" spans="1:25" ht="48" x14ac:dyDescent="0.3">
      <c r="A3" s="4" t="s">
        <v>34</v>
      </c>
      <c r="B3" s="4" t="s">
        <v>35</v>
      </c>
      <c r="C3" s="4" t="s">
        <v>36</v>
      </c>
      <c r="D3" s="5" t="s">
        <v>28</v>
      </c>
      <c r="E3" s="4" t="s">
        <v>37</v>
      </c>
      <c r="F3" s="5" t="s">
        <v>30</v>
      </c>
      <c r="G3" s="4" t="s">
        <v>38</v>
      </c>
      <c r="H3" s="5" t="s">
        <v>30</v>
      </c>
      <c r="I3" s="5" t="s">
        <v>30</v>
      </c>
      <c r="J3" s="4" t="s">
        <v>39</v>
      </c>
      <c r="K3" s="5" t="s">
        <v>40</v>
      </c>
      <c r="L3" s="5" t="s">
        <v>30</v>
      </c>
      <c r="M3" s="5" t="s">
        <v>29</v>
      </c>
      <c r="N3" s="4" t="s">
        <v>41</v>
      </c>
      <c r="O3" s="5" t="s">
        <v>30</v>
      </c>
      <c r="P3" s="6">
        <v>24.672633999999999</v>
      </c>
      <c r="Q3" s="6">
        <v>-81.349334999999996</v>
      </c>
      <c r="R3" s="6" t="s">
        <v>42</v>
      </c>
      <c r="S3" s="5">
        <v>17</v>
      </c>
      <c r="T3" s="7">
        <v>4500733</v>
      </c>
      <c r="U3" s="7">
        <v>1970000</v>
      </c>
      <c r="V3" s="8">
        <f t="shared" ref="V3:V5" si="0">T3+U3</f>
        <v>6470733</v>
      </c>
      <c r="W3" s="5" t="s">
        <v>29</v>
      </c>
      <c r="X3" s="9">
        <f>T3/S3</f>
        <v>264749</v>
      </c>
      <c r="Y3" s="5">
        <v>4</v>
      </c>
    </row>
    <row r="4" spans="1:25" ht="132" x14ac:dyDescent="0.3">
      <c r="A4" s="4" t="s">
        <v>43</v>
      </c>
      <c r="B4" s="4" t="s">
        <v>44</v>
      </c>
      <c r="C4" s="4" t="s">
        <v>45</v>
      </c>
      <c r="D4" s="5" t="s">
        <v>28</v>
      </c>
      <c r="E4" s="4" t="s">
        <v>45</v>
      </c>
      <c r="F4" s="5" t="s">
        <v>29</v>
      </c>
      <c r="G4" s="4" t="s">
        <v>45</v>
      </c>
      <c r="H4" s="5" t="s">
        <v>30</v>
      </c>
      <c r="I4" s="5" t="s">
        <v>30</v>
      </c>
      <c r="J4" s="4" t="s">
        <v>46</v>
      </c>
      <c r="K4" s="5" t="s">
        <v>40</v>
      </c>
      <c r="L4" s="5" t="s">
        <v>30</v>
      </c>
      <c r="M4" s="5" t="s">
        <v>29</v>
      </c>
      <c r="N4" s="4" t="s">
        <v>47</v>
      </c>
      <c r="O4" s="5" t="s">
        <v>30</v>
      </c>
      <c r="P4" s="6">
        <v>24.6737</v>
      </c>
      <c r="Q4" s="6">
        <v>-81.342354999999998</v>
      </c>
      <c r="R4" s="6" t="s">
        <v>48</v>
      </c>
      <c r="S4" s="5">
        <v>12</v>
      </c>
      <c r="T4" s="7">
        <v>3342602</v>
      </c>
      <c r="U4" s="7">
        <v>1353989</v>
      </c>
      <c r="V4" s="8">
        <f t="shared" si="0"/>
        <v>4696591</v>
      </c>
      <c r="W4" s="5" t="s">
        <v>30</v>
      </c>
      <c r="X4" s="9">
        <f>T4/S4</f>
        <v>278550.16666666669</v>
      </c>
      <c r="Y4" s="5">
        <v>2</v>
      </c>
    </row>
    <row r="5" spans="1:25" ht="108" x14ac:dyDescent="0.3">
      <c r="A5" s="4" t="s">
        <v>49</v>
      </c>
      <c r="B5" s="4" t="s">
        <v>50</v>
      </c>
      <c r="C5" s="4" t="s">
        <v>45</v>
      </c>
      <c r="D5" s="5" t="s">
        <v>28</v>
      </c>
      <c r="E5" s="4" t="s">
        <v>51</v>
      </c>
      <c r="F5" s="5" t="s">
        <v>29</v>
      </c>
      <c r="G5" s="4" t="s">
        <v>45</v>
      </c>
      <c r="H5" s="5" t="s">
        <v>30</v>
      </c>
      <c r="I5" s="5" t="s">
        <v>30</v>
      </c>
      <c r="J5" s="4" t="s">
        <v>46</v>
      </c>
      <c r="K5" s="5" t="s">
        <v>40</v>
      </c>
      <c r="L5" s="5" t="s">
        <v>30</v>
      </c>
      <c r="M5" s="5" t="s">
        <v>29</v>
      </c>
      <c r="N5" s="4" t="s">
        <v>52</v>
      </c>
      <c r="O5" s="5" t="s">
        <v>30</v>
      </c>
      <c r="P5" s="6">
        <v>24.671064999999999</v>
      </c>
      <c r="Q5" s="6">
        <v>-81.340755000000001</v>
      </c>
      <c r="R5" s="6" t="s">
        <v>53</v>
      </c>
      <c r="S5" s="5">
        <v>25</v>
      </c>
      <c r="T5" s="7">
        <v>7032682</v>
      </c>
      <c r="U5" s="7">
        <v>2000000</v>
      </c>
      <c r="V5" s="8">
        <f t="shared" si="0"/>
        <v>9032682</v>
      </c>
      <c r="W5" s="5" t="s">
        <v>30</v>
      </c>
      <c r="X5" s="9">
        <f>T5/S5</f>
        <v>281307.28000000003</v>
      </c>
      <c r="Y5" s="5">
        <v>1</v>
      </c>
    </row>
    <row r="6" spans="1:25" x14ac:dyDescent="0.3">
      <c r="T6" s="12"/>
      <c r="U6" s="12"/>
    </row>
  </sheetData>
  <pageMargins left="0.7" right="0.7" top="0.75" bottom="0.75" header="0.3" footer="0.3"/>
  <pageSetup paperSize="5" pageOrder="overThenDown" orientation="landscape" r:id="rId1"/>
  <headerFooter>
    <oddHeader>&amp;CRFA 2019-101 Application Submitted Report
(subject to further verification and review)&amp;R8/6/19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DBAF2-6066-4774-BCEA-1C08A301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7D1E5A-5A5B-4EF4-8D24-12651867C1BC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4FA356-72FE-472A-AB4F-09DB110E69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2019-08-13T13:36:45Z</dcterms:created>
  <dcterms:modified xsi:type="dcterms:W3CDTF">2019-08-14T13:49:22Z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