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ll Ranking/2019 Spreadsheets/2019-107 DC-DD/posting and board/"/>
    </mc:Choice>
  </mc:AlternateContent>
  <xr:revisionPtr revIDLastSave="0" documentId="8_{83F3FE5C-7A6B-4F8B-9937-7A3ACB06CBDB}" xr6:coauthVersionLast="44" xr6:coauthVersionMax="44" xr10:uidLastSave="{00000000-0000-0000-0000-000000000000}"/>
  <bookViews>
    <workbookView xWindow="-108" yWindow="-108" windowWidth="23256" windowHeight="12576" xr2:uid="{642563EA-19D7-44E4-9F12-AA35136EA3DC}"/>
  </bookViews>
  <sheets>
    <sheet name="enter scores" sheetId="1" r:id="rId1"/>
  </sheets>
  <definedNames>
    <definedName name="_xlnm.Print_Area" localSheetId="0">'enter scores'!$A$1:$G$65</definedName>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4" i="1" l="1"/>
  <c r="G63" i="1"/>
  <c r="G62" i="1"/>
  <c r="G61" i="1"/>
  <c r="E58" i="1"/>
  <c r="E59" i="1" s="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F10" i="1"/>
  <c r="F58" i="1" s="1"/>
  <c r="F59" i="1" s="1"/>
  <c r="E10" i="1"/>
  <c r="D10" i="1"/>
  <c r="D58" i="1" s="1"/>
  <c r="D59" i="1" s="1"/>
  <c r="C10" i="1"/>
  <c r="C58" i="1" s="1"/>
  <c r="C59" i="1" l="1"/>
  <c r="G59" i="1" s="1"/>
  <c r="G58" i="1"/>
</calcChain>
</file>

<file path=xl/sharedStrings.xml><?xml version="1.0" encoding="utf-8"?>
<sst xmlns="http://schemas.openxmlformats.org/spreadsheetml/2006/main" count="286" uniqueCount="88">
  <si>
    <t>Scoring Items</t>
  </si>
  <si>
    <t>Contributor/ Reporter</t>
  </si>
  <si>
    <t>2019-419CS</t>
  </si>
  <si>
    <t>2019-420CS</t>
  </si>
  <si>
    <t>2019-421CG</t>
  </si>
  <si>
    <t>2019-422CG</t>
  </si>
  <si>
    <t>COUNT</t>
  </si>
  <si>
    <t>Development Name</t>
  </si>
  <si>
    <t>Granada Cove</t>
  </si>
  <si>
    <t>Courtside Apartments, Phase III</t>
  </si>
  <si>
    <t>Independence Landing</t>
  </si>
  <si>
    <t>The Village of Casa Familia</t>
  </si>
  <si>
    <t>Points Items</t>
  </si>
  <si>
    <t>3.b.(3)(b) Development Experience Withdrawal Disincentive (maximum of 5 points)</t>
  </si>
  <si>
    <t>Lisa N</t>
  </si>
  <si>
    <t>3.c.(2) Submission of Principal Disclosure Form stamped by Corporation as “Pre-Approved” (maximum of 5 points)</t>
  </si>
  <si>
    <t>C.1. Operating/Managing Experience (maximum of 45 points)</t>
  </si>
  <si>
    <t>Nancy</t>
  </si>
  <si>
    <t>C.2.a. Access to Community-Based General Services (maximum of 20 points)</t>
  </si>
  <si>
    <t>Diana</t>
  </si>
  <si>
    <t>C.2.b. Access to Community-Based Services and Resources that Address Tenants’ Needs (maximum of 35 points)</t>
  </si>
  <si>
    <t>Elaine</t>
  </si>
  <si>
    <t xml:space="preserve">C.3. Approach Toward Tenant Application and Screening Procedures for Households Applying for Tenancy (maximum of 25 points) </t>
  </si>
  <si>
    <t>Total Points (maximum of 135 points)</t>
  </si>
  <si>
    <t>Eligibility Requirements</t>
  </si>
  <si>
    <t>Submission Requirements met (section Three, A.)</t>
  </si>
  <si>
    <t>Liz C</t>
  </si>
  <si>
    <t>Y</t>
  </si>
  <si>
    <t>2.a.  Demographic Commitment selected</t>
  </si>
  <si>
    <t>2.b. At least one (1) Persons with a Disabling Condition population selected, if applicable</t>
  </si>
  <si>
    <t>2.c. Demographic Commitment description provided</t>
  </si>
  <si>
    <t>3.a.(1) Name of Applicant provided</t>
  </si>
  <si>
    <t>3.a.(2) Evidence Applicant is a legally formed entity provided</t>
  </si>
  <si>
    <t>3.a.(3) Evidence Applicant qualifies as a Non-Profit Applicant provided</t>
  </si>
  <si>
    <t>3.a.(4) Services Coordination Experience Requirement met</t>
  </si>
  <si>
    <t>3.a.(5) Documentation that the Applicant informed the jurisdiction’s Local Continuum of Care lead agency head of its intent to apply for funding to develop housing pursuant to this RFA provided, if applicable</t>
  </si>
  <si>
    <t>N/A</t>
  </si>
  <si>
    <t>3.b.(1) Name of Each Developer provided</t>
  </si>
  <si>
    <t>3.b.(2) Evidence that each Developer entity is a legally formed entity provided</t>
  </si>
  <si>
    <t>3.b.(3)(a) General Development Experience Requirement met</t>
  </si>
  <si>
    <t>3.c.(1) Principals for Applicant and Developer(s) Disclosure Form provided</t>
  </si>
  <si>
    <t>3.d. Name of Management Company provided</t>
  </si>
  <si>
    <t>3.e. Confirmation provided that the Board of Directors affiliated with the Non-Profit Entity that is part of the Applicant Entity has a majority of individuals that are Non-Related Board Members of any tenants or applicants for tenancy</t>
  </si>
  <si>
    <t>3.e.(1) Authorized Principal Representative provided</t>
  </si>
  <si>
    <t>4.a. Name of Proposed Development provided</t>
  </si>
  <si>
    <t>4.b.(1) Development Category selected</t>
  </si>
  <si>
    <t>4.b.(2) Development Category Qualifying Conditions met</t>
  </si>
  <si>
    <t>4.c. Development Type provided</t>
  </si>
  <si>
    <t>5.a. County identified</t>
  </si>
  <si>
    <t>5.b. Address of Development Site provided</t>
  </si>
  <si>
    <t>5.c. Question whether a Scattered Sites Development answered</t>
  </si>
  <si>
    <t>5.d.(1) Development Location Point provided</t>
  </si>
  <si>
    <t>5.d.(2) Latitude and Longitude Coordinates for any Scattered Sites provided, if applicable</t>
  </si>
  <si>
    <t>6.a. Total Number of Units, prior to any IRO designation, provided and within limits</t>
  </si>
  <si>
    <t>6.a.(2) Number of IRO Units provided, if applicable</t>
  </si>
  <si>
    <t>6.b. Number of new construction units and rehabilitation units provided</t>
  </si>
  <si>
    <t>6.c. Occupancy status of any existing units provided</t>
  </si>
  <si>
    <t>6.d.(1) Minimum Set-Aside election provided</t>
  </si>
  <si>
    <t>6.d.(2) Total Set-Aside Breakdown Chart properly completed</t>
  </si>
  <si>
    <t>6.e. Unit Mix provided and meets requirements</t>
  </si>
  <si>
    <t>6.f. Number of residential buildings provided</t>
  </si>
  <si>
    <t>7.a. Evidence of Site Control provided</t>
  </si>
  <si>
    <t>7.b.(1) Appropriate Zoning demonstrated</t>
  </si>
  <si>
    <t>7.b.(2) Availability of Electricity demonstrated</t>
  </si>
  <si>
    <t>7.b.(3) Availability of Water demonstrated</t>
  </si>
  <si>
    <t>7.b.(4) Availability of Sewer demonstrated</t>
  </si>
  <si>
    <t>7.b.(5) Availability of Roads demonstrated</t>
  </si>
  <si>
    <t>8.d.(3) Minimum Additional Green Building Features selected, if Rehabilitation</t>
  </si>
  <si>
    <t>10.a. Applicant’s Housing Credit Request Amount provided</t>
  </si>
  <si>
    <t>Jade</t>
  </si>
  <si>
    <t>10.a. Applicant’s SAIL or Grant Request Amount provided</t>
  </si>
  <si>
    <t>10.c. Development Cost Pro Forma provided (listing expenses or uses) and Construction/Rehab analysis and Permanent analysis (listing sources) – Sources must equal or exceed uses</t>
  </si>
  <si>
    <t>Total Development Cost Per Unit Limitation met (Section Five, A.1.)</t>
  </si>
  <si>
    <t>No prior acceptance to an invitation to enter credit underwriting for the same Development in a previous RFA confirmed (Section Five, A.1.)</t>
  </si>
  <si>
    <t>Liz T</t>
  </si>
  <si>
    <t>Financial Arrears Met (Section Five, A.1.)</t>
  </si>
  <si>
    <t>Kenny</t>
  </si>
  <si>
    <t>Minimum Total Score of 91 points is met?</t>
  </si>
  <si>
    <t>Yes or No</t>
  </si>
  <si>
    <t>All Eligibility Requirements Met?</t>
  </si>
  <si>
    <t>Tie-Breakers</t>
  </si>
  <si>
    <t>Corporation Funding Per Set-Aside Amount (Item 2 of Exhibit C)</t>
  </si>
  <si>
    <t>10.d. Qualifying Financial Assistance Funding Preference</t>
  </si>
  <si>
    <t>N</t>
  </si>
  <si>
    <t>10.e. Per Unit Construction Funding Preference</t>
  </si>
  <si>
    <t>Florida Job Creation Preference (Item 3, of Exhibit C)</t>
  </si>
  <si>
    <t>Lottery Number</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</si>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</sst>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name val="Arial"/>
    </font>
    <font>
      <sz val="11"/>
      <color theme="1"/>
      <name val="Calibri"/>
      <family val="2"/>
      <scheme val="minor"/>
    </font>
    <font>
      <sz val="10"/>
      <name val="Arial"/>
      <family val="2"/>
    </font>
    <font>
      <b/>
      <sz val="10"/>
      <color theme="1"/>
      <name val="Calibri"/>
      <family val="2"/>
      <scheme val="minor"/>
    </font>
    <font>
      <b/>
      <sz val="10"/>
      <color indexed="8"/>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2" fillId="0" borderId="0"/>
    <xf numFmtId="0" fontId="1" fillId="0" borderId="0"/>
  </cellStyleXfs>
  <cellXfs count="49">
    <xf numFmtId="0" fontId="0" fillId="0" borderId="0" xfId="0"/>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1" xfId="2" applyFont="1" applyBorder="1" applyAlignment="1">
      <alignment horizontal="center" vertical="center" wrapText="1"/>
    </xf>
    <xf numFmtId="0" fontId="4" fillId="0" borderId="1" xfId="2" applyFont="1" applyBorder="1" applyAlignment="1" applyProtection="1">
      <alignment horizontal="center" vertical="center" wrapText="1"/>
      <protection locked="0"/>
    </xf>
    <xf numFmtId="0" fontId="3" fillId="0" borderId="2" xfId="2" applyFont="1" applyBorder="1" applyAlignment="1">
      <alignment horizontal="center" vertical="center" wrapText="1"/>
    </xf>
    <xf numFmtId="0" fontId="5" fillId="0" borderId="0" xfId="2" applyFont="1" applyAlignment="1">
      <alignment horizontal="center" vertical="center"/>
    </xf>
    <xf numFmtId="0" fontId="3" fillId="0" borderId="3" xfId="2" applyFont="1" applyBorder="1" applyAlignment="1">
      <alignment horizontal="center" vertical="center" wrapText="1"/>
    </xf>
    <xf numFmtId="0" fontId="3" fillId="0" borderId="0" xfId="2" applyFont="1" applyAlignment="1">
      <alignment horizontal="center" vertical="center"/>
    </xf>
    <xf numFmtId="0" fontId="3" fillId="2" borderId="4" xfId="2" applyFont="1" applyFill="1" applyBorder="1" applyAlignment="1">
      <alignment horizontal="left" vertical="center" wrapText="1"/>
    </xf>
    <xf numFmtId="0" fontId="3" fillId="2" borderId="4" xfId="2" applyFont="1" applyFill="1" applyBorder="1" applyAlignment="1">
      <alignment horizontal="center" vertical="center" wrapText="1"/>
    </xf>
    <xf numFmtId="0" fontId="3" fillId="2" borderId="4" xfId="2" applyFont="1" applyFill="1" applyBorder="1" applyAlignment="1">
      <alignment vertical="center" wrapText="1"/>
    </xf>
    <xf numFmtId="0" fontId="3" fillId="2" borderId="5" xfId="2" applyFont="1" applyFill="1" applyBorder="1" applyAlignment="1">
      <alignment vertical="center" wrapText="1"/>
    </xf>
    <xf numFmtId="0" fontId="6" fillId="0" borderId="1" xfId="0" applyFont="1" applyBorder="1" applyAlignment="1">
      <alignment vertical="center" wrapText="1"/>
    </xf>
    <xf numFmtId="0" fontId="5" fillId="0" borderId="2" xfId="2" applyFont="1" applyBorder="1" applyAlignment="1">
      <alignment horizontal="center" vertical="center" wrapText="1"/>
    </xf>
    <xf numFmtId="0" fontId="7" fillId="0" borderId="1" xfId="2" applyFont="1" applyBorder="1" applyAlignment="1">
      <alignment horizontal="center" vertical="center" wrapText="1"/>
    </xf>
    <xf numFmtId="0" fontId="5" fillId="3" borderId="1" xfId="2" applyFont="1" applyFill="1" applyBorder="1" applyAlignment="1">
      <alignment horizontal="center" vertical="center"/>
    </xf>
    <xf numFmtId="0" fontId="5" fillId="0" borderId="3" xfId="2" applyFont="1" applyBorder="1" applyAlignment="1">
      <alignment horizontal="center" vertical="center" wrapText="1"/>
    </xf>
    <xf numFmtId="0" fontId="5" fillId="0" borderId="6" xfId="2" applyFont="1" applyBorder="1" applyAlignment="1">
      <alignment horizontal="center" vertical="center" wrapText="1"/>
    </xf>
    <xf numFmtId="0" fontId="8" fillId="0" borderId="1" xfId="0" applyFont="1" applyBorder="1" applyAlignment="1">
      <alignment vertical="center" wrapText="1"/>
    </xf>
    <xf numFmtId="0" fontId="3" fillId="0" borderId="7" xfId="2" applyFont="1" applyBorder="1" applyAlignment="1">
      <alignment horizontal="left" vertical="center" wrapText="1"/>
    </xf>
    <xf numFmtId="0" fontId="3" fillId="0" borderId="8" xfId="2" applyFont="1" applyBorder="1" applyAlignment="1">
      <alignment horizontal="left" vertical="center" wrapText="1"/>
    </xf>
    <xf numFmtId="0" fontId="3" fillId="0" borderId="1" xfId="2" applyFont="1" applyBorder="1" applyAlignment="1">
      <alignment horizontal="center" vertical="center"/>
    </xf>
    <xf numFmtId="0" fontId="3" fillId="2" borderId="9" xfId="2" applyFont="1" applyFill="1" applyBorder="1" applyAlignment="1">
      <alignment horizontal="left" vertical="center"/>
    </xf>
    <xf numFmtId="0" fontId="5" fillId="2" borderId="9"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0" borderId="5" xfId="2" applyFont="1" applyBorder="1" applyAlignment="1">
      <alignment horizontal="center" vertical="center" wrapText="1"/>
    </xf>
    <xf numFmtId="0" fontId="5" fillId="0" borderId="1" xfId="2" applyFont="1" applyBorder="1" applyAlignment="1">
      <alignment horizontal="center" vertical="center"/>
    </xf>
    <xf numFmtId="0" fontId="5" fillId="0" borderId="10" xfId="2" applyFont="1" applyBorder="1" applyAlignment="1">
      <alignment horizontal="center" vertical="center" wrapText="1"/>
    </xf>
    <xf numFmtId="0" fontId="9" fillId="0" borderId="1" xfId="0" applyFont="1" applyBorder="1" applyAlignment="1">
      <alignment vertical="center" wrapText="1"/>
    </xf>
    <xf numFmtId="0" fontId="5" fillId="0" borderId="6" xfId="2" applyFont="1" applyBorder="1" applyAlignment="1">
      <alignment horizontal="center" vertical="center" wrapText="1"/>
    </xf>
    <xf numFmtId="0" fontId="5" fillId="0" borderId="2"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5" fillId="0" borderId="3" xfId="2" applyFont="1" applyBorder="1" applyAlignment="1">
      <alignment horizontal="center" vertical="center"/>
    </xf>
    <xf numFmtId="0" fontId="5" fillId="0" borderId="1" xfId="0" applyFont="1" applyBorder="1" applyAlignment="1">
      <alignment horizontal="left" vertical="center" wrapText="1"/>
    </xf>
    <xf numFmtId="0" fontId="3" fillId="0" borderId="7" xfId="0" applyFont="1" applyBorder="1" applyAlignment="1">
      <alignment vertical="center"/>
    </xf>
    <xf numFmtId="0" fontId="3" fillId="0" borderId="1" xfId="0" applyFont="1" applyBorder="1" applyAlignment="1">
      <alignment horizontal="left" vertical="center" wrapText="1"/>
    </xf>
    <xf numFmtId="0" fontId="3" fillId="2" borderId="9" xfId="2" applyFont="1" applyFill="1" applyBorder="1" applyAlignment="1">
      <alignment horizontal="left" vertical="center" wrapText="1"/>
    </xf>
    <xf numFmtId="0" fontId="5" fillId="2" borderId="9" xfId="2" applyFont="1" applyFill="1" applyBorder="1" applyAlignment="1">
      <alignment vertical="center" wrapText="1"/>
    </xf>
    <xf numFmtId="44" fontId="7" fillId="0" borderId="1" xfId="1" applyFont="1" applyBorder="1" applyAlignment="1">
      <alignment horizontal="center" vertical="center" wrapText="1"/>
    </xf>
    <xf numFmtId="0" fontId="5" fillId="0" borderId="11" xfId="2" applyFont="1" applyBorder="1" applyAlignment="1">
      <alignment horizontal="center" vertical="center" wrapText="1"/>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1" xfId="3" applyFont="1" applyBorder="1" applyAlignment="1">
      <alignment horizontal="center" vertical="center"/>
    </xf>
    <xf numFmtId="0" fontId="10" fillId="0" borderId="0" xfId="2" applyFont="1" applyAlignment="1">
      <alignment horizontal="left" vertical="center" wrapText="1"/>
    </xf>
    <xf numFmtId="0" fontId="6" fillId="0" borderId="0" xfId="2" applyFont="1" applyAlignment="1">
      <alignment vertical="center" wrapText="1"/>
    </xf>
    <xf numFmtId="0" fontId="6" fillId="0" borderId="0" xfId="2" applyFont="1" applyAlignment="1">
      <alignment horizontal="center" vertical="center" wrapText="1"/>
    </xf>
    <xf numFmtId="0" fontId="5" fillId="0" borderId="0" xfId="2" applyFont="1" applyAlignment="1">
      <alignment horizontal="left" vertical="center" wrapText="1"/>
    </xf>
  </cellXfs>
  <cellStyles count="4">
    <cellStyle name="Currency" xfId="1" builtinId="4"/>
    <cellStyle name="Normal" xfId="0" builtinId="0"/>
    <cellStyle name="Normal 3" xfId="2" xr:uid="{77AFB929-C06F-4C9F-BDBC-B9FA5CD7EC78}"/>
    <cellStyle name="Normal 4" xfId="3" xr:uid="{EAFCC21F-B577-42B8-A039-F59454F64895}"/>
  </cellStyles>
  <dxfs count="2">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C1CB-6DCD-46D1-BC76-2DBB3073E104}">
  <dimension ref="A1:G69"/>
  <sheetViews>
    <sheetView tabSelected="1" zoomScaleNormal="100" zoomScaleSheetLayoutView="100" workbookViewId="0">
      <pane xSplit="2" ySplit="2" topLeftCell="C3" activePane="bottomRight" state="frozen"/>
      <selection pane="topRight" activeCell="D1" sqref="D1"/>
      <selection pane="bottomLeft" activeCell="A3" sqref="A3"/>
      <selection pane="bottomRight" activeCell="C4" sqref="C4"/>
    </sheetView>
  </sheetViews>
  <sheetFormatPr defaultColWidth="8.77734375" defaultRowHeight="13.8" x14ac:dyDescent="0.25"/>
  <cols>
    <col min="1" max="1" width="36.5546875" style="48" customWidth="1"/>
    <col min="2" max="2" width="15.21875" style="6" customWidth="1"/>
    <col min="3" max="6" width="13.88671875" style="6" customWidth="1"/>
    <col min="7" max="16384" width="8.77734375" style="6"/>
  </cols>
  <sheetData>
    <row r="1" spans="1:7" ht="24.6" customHeight="1" x14ac:dyDescent="0.25">
      <c r="A1" s="1" t="s">
        <v>0</v>
      </c>
      <c r="B1" s="2" t="s">
        <v>1</v>
      </c>
      <c r="C1" s="3" t="s">
        <v>2</v>
      </c>
      <c r="D1" s="3" t="s">
        <v>3</v>
      </c>
      <c r="E1" s="4" t="s">
        <v>4</v>
      </c>
      <c r="F1" s="4" t="s">
        <v>5</v>
      </c>
      <c r="G1" s="5" t="s">
        <v>6</v>
      </c>
    </row>
    <row r="2" spans="1:7" s="8" customFormat="1" ht="41.55" customHeight="1" x14ac:dyDescent="0.25">
      <c r="A2" s="3" t="s">
        <v>7</v>
      </c>
      <c r="B2" s="2"/>
      <c r="C2" s="3" t="s">
        <v>8</v>
      </c>
      <c r="D2" s="3" t="s">
        <v>9</v>
      </c>
      <c r="E2" s="4" t="s">
        <v>10</v>
      </c>
      <c r="F2" s="4" t="s">
        <v>11</v>
      </c>
      <c r="G2" s="7"/>
    </row>
    <row r="3" spans="1:7" s="8" customFormat="1" ht="26.55" customHeight="1" x14ac:dyDescent="0.25">
      <c r="A3" s="9" t="s">
        <v>12</v>
      </c>
      <c r="B3" s="10"/>
      <c r="C3" s="11"/>
      <c r="D3" s="11"/>
      <c r="E3" s="11"/>
      <c r="F3" s="11"/>
      <c r="G3" s="12"/>
    </row>
    <row r="4" spans="1:7" ht="40.950000000000003" customHeight="1" x14ac:dyDescent="0.25">
      <c r="A4" s="13" t="s">
        <v>13</v>
      </c>
      <c r="B4" s="14" t="s">
        <v>14</v>
      </c>
      <c r="C4" s="15">
        <v>5</v>
      </c>
      <c r="D4" s="15">
        <v>5</v>
      </c>
      <c r="E4" s="15">
        <v>5</v>
      </c>
      <c r="F4" s="15">
        <v>5</v>
      </c>
      <c r="G4" s="16"/>
    </row>
    <row r="5" spans="1:7" ht="40.950000000000003" customHeight="1" x14ac:dyDescent="0.25">
      <c r="A5" s="13" t="s">
        <v>15</v>
      </c>
      <c r="B5" s="17"/>
      <c r="C5" s="15">
        <v>5</v>
      </c>
      <c r="D5" s="15">
        <v>5</v>
      </c>
      <c r="E5" s="15">
        <v>5</v>
      </c>
      <c r="F5" s="15">
        <v>5</v>
      </c>
      <c r="G5" s="16"/>
    </row>
    <row r="6" spans="1:7" ht="27.6" x14ac:dyDescent="0.25">
      <c r="A6" s="13" t="s">
        <v>16</v>
      </c>
      <c r="B6" s="18" t="s">
        <v>17</v>
      </c>
      <c r="C6" s="15">
        <v>40</v>
      </c>
      <c r="D6" s="15">
        <v>13</v>
      </c>
      <c r="E6" s="15">
        <v>29</v>
      </c>
      <c r="F6" s="15">
        <v>35</v>
      </c>
      <c r="G6" s="16"/>
    </row>
    <row r="7" spans="1:7" ht="27.6" x14ac:dyDescent="0.25">
      <c r="A7" s="19" t="s">
        <v>18</v>
      </c>
      <c r="B7" s="18" t="s">
        <v>19</v>
      </c>
      <c r="C7" s="15">
        <v>15</v>
      </c>
      <c r="D7" s="15">
        <v>5</v>
      </c>
      <c r="E7" s="15">
        <v>7</v>
      </c>
      <c r="F7" s="15">
        <v>18</v>
      </c>
      <c r="G7" s="16"/>
    </row>
    <row r="8" spans="1:7" ht="41.4" x14ac:dyDescent="0.25">
      <c r="A8" s="19" t="s">
        <v>20</v>
      </c>
      <c r="B8" s="18" t="s">
        <v>21</v>
      </c>
      <c r="C8" s="15">
        <v>30</v>
      </c>
      <c r="D8" s="15">
        <v>25</v>
      </c>
      <c r="E8" s="15">
        <v>27</v>
      </c>
      <c r="F8" s="15">
        <v>31</v>
      </c>
      <c r="G8" s="16"/>
    </row>
    <row r="9" spans="1:7" ht="55.2" x14ac:dyDescent="0.25">
      <c r="A9" s="19" t="s">
        <v>22</v>
      </c>
      <c r="B9" s="18" t="s">
        <v>17</v>
      </c>
      <c r="C9" s="15">
        <v>18</v>
      </c>
      <c r="D9" s="15">
        <v>0</v>
      </c>
      <c r="E9" s="15">
        <v>19</v>
      </c>
      <c r="F9" s="15">
        <v>19</v>
      </c>
      <c r="G9" s="16"/>
    </row>
    <row r="10" spans="1:7" s="8" customFormat="1" x14ac:dyDescent="0.25">
      <c r="A10" s="20" t="s">
        <v>23</v>
      </c>
      <c r="B10" s="21"/>
      <c r="C10" s="22">
        <f>IF(C4="","",SUM(C4:C9))</f>
        <v>113</v>
      </c>
      <c r="D10" s="22">
        <f t="shared" ref="D10:F10" si="0">IF(D4="","",SUM(D4:D9))</f>
        <v>53</v>
      </c>
      <c r="E10" s="22">
        <f t="shared" si="0"/>
        <v>92</v>
      </c>
      <c r="F10" s="22">
        <f t="shared" si="0"/>
        <v>113</v>
      </c>
      <c r="G10" s="16"/>
    </row>
    <row r="11" spans="1:7" x14ac:dyDescent="0.25">
      <c r="A11" s="23" t="s">
        <v>24</v>
      </c>
      <c r="B11" s="24"/>
      <c r="C11" s="24"/>
      <c r="D11" s="24"/>
      <c r="E11" s="24"/>
      <c r="F11" s="24"/>
      <c r="G11" s="25"/>
    </row>
    <row r="12" spans="1:7" ht="25.5" customHeight="1" x14ac:dyDescent="0.25">
      <c r="A12" s="13" t="s">
        <v>25</v>
      </c>
      <c r="B12" s="26" t="s">
        <v>26</v>
      </c>
      <c r="C12" s="15" t="s">
        <v>27</v>
      </c>
      <c r="D12" s="15" t="s">
        <v>27</v>
      </c>
      <c r="E12" s="15" t="s">
        <v>27</v>
      </c>
      <c r="F12" s="15" t="s">
        <v>27</v>
      </c>
      <c r="G12" s="27">
        <f>COUNTIF(C12:F12,"N")</f>
        <v>0</v>
      </c>
    </row>
    <row r="13" spans="1:7" x14ac:dyDescent="0.25">
      <c r="A13" s="13" t="s">
        <v>28</v>
      </c>
      <c r="B13" s="28"/>
      <c r="C13" s="15" t="s">
        <v>27</v>
      </c>
      <c r="D13" s="15" t="s">
        <v>27</v>
      </c>
      <c r="E13" s="15" t="s">
        <v>27</v>
      </c>
      <c r="F13" s="15" t="s">
        <v>27</v>
      </c>
      <c r="G13" s="27">
        <f t="shared" ref="G13:G59" si="1">COUNTIF(C13:F13,"N")</f>
        <v>0</v>
      </c>
    </row>
    <row r="14" spans="1:7" ht="27.6" x14ac:dyDescent="0.25">
      <c r="A14" s="29" t="s">
        <v>29</v>
      </c>
      <c r="B14" s="28"/>
      <c r="C14" s="15" t="s">
        <v>27</v>
      </c>
      <c r="D14" s="15" t="s">
        <v>27</v>
      </c>
      <c r="E14" s="15" t="s">
        <v>27</v>
      </c>
      <c r="F14" s="15" t="s">
        <v>27</v>
      </c>
      <c r="G14" s="27">
        <f t="shared" si="1"/>
        <v>0</v>
      </c>
    </row>
    <row r="15" spans="1:7" ht="27.6" x14ac:dyDescent="0.25">
      <c r="A15" s="29" t="s">
        <v>30</v>
      </c>
      <c r="B15" s="30"/>
      <c r="C15" s="15" t="s">
        <v>27</v>
      </c>
      <c r="D15" s="15" t="s">
        <v>27</v>
      </c>
      <c r="E15" s="15" t="s">
        <v>27</v>
      </c>
      <c r="F15" s="15" t="s">
        <v>27</v>
      </c>
      <c r="G15" s="27">
        <f t="shared" si="1"/>
        <v>0</v>
      </c>
    </row>
    <row r="16" spans="1:7" x14ac:dyDescent="0.25">
      <c r="A16" s="13" t="s">
        <v>31</v>
      </c>
      <c r="B16" s="31" t="s">
        <v>14</v>
      </c>
      <c r="C16" s="15" t="s">
        <v>27</v>
      </c>
      <c r="D16" s="15" t="s">
        <v>27</v>
      </c>
      <c r="E16" s="15" t="s">
        <v>27</v>
      </c>
      <c r="F16" s="15" t="s">
        <v>27</v>
      </c>
      <c r="G16" s="27">
        <f t="shared" si="1"/>
        <v>0</v>
      </c>
    </row>
    <row r="17" spans="1:7" ht="27.6" x14ac:dyDescent="0.25">
      <c r="A17" s="13" t="s">
        <v>32</v>
      </c>
      <c r="B17" s="32"/>
      <c r="C17" s="15" t="s">
        <v>27</v>
      </c>
      <c r="D17" s="15" t="s">
        <v>27</v>
      </c>
      <c r="E17" s="15" t="s">
        <v>27</v>
      </c>
      <c r="F17" s="15" t="s">
        <v>27</v>
      </c>
      <c r="G17" s="27">
        <f t="shared" si="1"/>
        <v>0</v>
      </c>
    </row>
    <row r="18" spans="1:7" ht="27.6" x14ac:dyDescent="0.25">
      <c r="A18" s="13" t="s">
        <v>33</v>
      </c>
      <c r="B18" s="32"/>
      <c r="C18" s="15" t="s">
        <v>27</v>
      </c>
      <c r="D18" s="15" t="s">
        <v>27</v>
      </c>
      <c r="E18" s="15" t="s">
        <v>27</v>
      </c>
      <c r="F18" s="15" t="s">
        <v>27</v>
      </c>
      <c r="G18" s="27">
        <f t="shared" si="1"/>
        <v>0</v>
      </c>
    </row>
    <row r="19" spans="1:7" ht="27.6" x14ac:dyDescent="0.25">
      <c r="A19" s="13" t="s">
        <v>34</v>
      </c>
      <c r="B19" s="32"/>
      <c r="C19" s="15" t="s">
        <v>27</v>
      </c>
      <c r="D19" s="15" t="s">
        <v>27</v>
      </c>
      <c r="E19" s="15" t="s">
        <v>27</v>
      </c>
      <c r="F19" s="15" t="s">
        <v>27</v>
      </c>
      <c r="G19" s="27">
        <f t="shared" si="1"/>
        <v>0</v>
      </c>
    </row>
    <row r="20" spans="1:7" ht="69" x14ac:dyDescent="0.25">
      <c r="A20" s="13" t="s">
        <v>35</v>
      </c>
      <c r="B20" s="32"/>
      <c r="C20" s="15" t="s">
        <v>27</v>
      </c>
      <c r="D20" s="15" t="s">
        <v>27</v>
      </c>
      <c r="E20" s="15" t="s">
        <v>36</v>
      </c>
      <c r="F20" s="15" t="s">
        <v>36</v>
      </c>
      <c r="G20" s="27">
        <f t="shared" si="1"/>
        <v>0</v>
      </c>
    </row>
    <row r="21" spans="1:7" x14ac:dyDescent="0.25">
      <c r="A21" s="13" t="s">
        <v>37</v>
      </c>
      <c r="B21" s="32"/>
      <c r="C21" s="15" t="s">
        <v>27</v>
      </c>
      <c r="D21" s="15" t="s">
        <v>27</v>
      </c>
      <c r="E21" s="15" t="s">
        <v>27</v>
      </c>
      <c r="F21" s="15" t="s">
        <v>27</v>
      </c>
      <c r="G21" s="27">
        <f t="shared" si="1"/>
        <v>0</v>
      </c>
    </row>
    <row r="22" spans="1:7" ht="27.6" x14ac:dyDescent="0.25">
      <c r="A22" s="13" t="s">
        <v>38</v>
      </c>
      <c r="B22" s="32"/>
      <c r="C22" s="15" t="s">
        <v>27</v>
      </c>
      <c r="D22" s="15" t="s">
        <v>27</v>
      </c>
      <c r="E22" s="15" t="s">
        <v>27</v>
      </c>
      <c r="F22" s="15" t="s">
        <v>27</v>
      </c>
      <c r="G22" s="27">
        <f t="shared" si="1"/>
        <v>0</v>
      </c>
    </row>
    <row r="23" spans="1:7" ht="27.6" x14ac:dyDescent="0.25">
      <c r="A23" s="13" t="s">
        <v>39</v>
      </c>
      <c r="B23" s="32"/>
      <c r="C23" s="15" t="s">
        <v>27</v>
      </c>
      <c r="D23" s="15" t="s">
        <v>27</v>
      </c>
      <c r="E23" s="15" t="s">
        <v>27</v>
      </c>
      <c r="F23" s="15" t="s">
        <v>27</v>
      </c>
      <c r="G23" s="27">
        <f t="shared" si="1"/>
        <v>0</v>
      </c>
    </row>
    <row r="24" spans="1:7" ht="27.6" x14ac:dyDescent="0.25">
      <c r="A24" s="13" t="s">
        <v>40</v>
      </c>
      <c r="B24" s="32"/>
      <c r="C24" s="15" t="s">
        <v>27</v>
      </c>
      <c r="D24" s="15" t="s">
        <v>27</v>
      </c>
      <c r="E24" s="15" t="s">
        <v>27</v>
      </c>
      <c r="F24" s="15" t="s">
        <v>27</v>
      </c>
      <c r="G24" s="27">
        <f t="shared" si="1"/>
        <v>0</v>
      </c>
    </row>
    <row r="25" spans="1:7" ht="27.6" x14ac:dyDescent="0.25">
      <c r="A25" s="13" t="s">
        <v>41</v>
      </c>
      <c r="B25" s="32"/>
      <c r="C25" s="15" t="s">
        <v>27</v>
      </c>
      <c r="D25" s="15" t="s">
        <v>27</v>
      </c>
      <c r="E25" s="15" t="s">
        <v>27</v>
      </c>
      <c r="F25" s="15" t="s">
        <v>27</v>
      </c>
      <c r="G25" s="27">
        <f t="shared" si="1"/>
        <v>0</v>
      </c>
    </row>
    <row r="26" spans="1:7" ht="82.8" x14ac:dyDescent="0.25">
      <c r="A26" s="13" t="s">
        <v>42</v>
      </c>
      <c r="B26" s="32"/>
      <c r="C26" s="15" t="s">
        <v>27</v>
      </c>
      <c r="D26" s="15" t="s">
        <v>27</v>
      </c>
      <c r="E26" s="15" t="s">
        <v>27</v>
      </c>
      <c r="F26" s="15" t="s">
        <v>27</v>
      </c>
      <c r="G26" s="27">
        <f t="shared" si="1"/>
        <v>0</v>
      </c>
    </row>
    <row r="27" spans="1:7" ht="27.6" customHeight="1" x14ac:dyDescent="0.25">
      <c r="A27" s="13" t="s">
        <v>43</v>
      </c>
      <c r="B27" s="33"/>
      <c r="C27" s="15" t="s">
        <v>27</v>
      </c>
      <c r="D27" s="15" t="s">
        <v>27</v>
      </c>
      <c r="E27" s="15" t="s">
        <v>27</v>
      </c>
      <c r="F27" s="15" t="s">
        <v>27</v>
      </c>
      <c r="G27" s="27">
        <f t="shared" si="1"/>
        <v>0</v>
      </c>
    </row>
    <row r="28" spans="1:7" ht="27.6" x14ac:dyDescent="0.25">
      <c r="A28" s="13" t="s">
        <v>44</v>
      </c>
      <c r="B28" s="31" t="s">
        <v>26</v>
      </c>
      <c r="C28" s="15" t="s">
        <v>27</v>
      </c>
      <c r="D28" s="15" t="s">
        <v>27</v>
      </c>
      <c r="E28" s="15" t="s">
        <v>27</v>
      </c>
      <c r="F28" s="15" t="s">
        <v>27</v>
      </c>
      <c r="G28" s="27">
        <f t="shared" si="1"/>
        <v>0</v>
      </c>
    </row>
    <row r="29" spans="1:7" x14ac:dyDescent="0.25">
      <c r="A29" s="13" t="s">
        <v>45</v>
      </c>
      <c r="B29" s="32"/>
      <c r="C29" s="15" t="s">
        <v>27</v>
      </c>
      <c r="D29" s="15" t="s">
        <v>27</v>
      </c>
      <c r="E29" s="15" t="s">
        <v>27</v>
      </c>
      <c r="F29" s="15" t="s">
        <v>27</v>
      </c>
      <c r="G29" s="27">
        <f t="shared" si="1"/>
        <v>0</v>
      </c>
    </row>
    <row r="30" spans="1:7" ht="27.6" x14ac:dyDescent="0.25">
      <c r="A30" s="13" t="s">
        <v>46</v>
      </c>
      <c r="B30" s="32"/>
      <c r="C30" s="15" t="s">
        <v>27</v>
      </c>
      <c r="D30" s="15" t="s">
        <v>27</v>
      </c>
      <c r="E30" s="15" t="s">
        <v>27</v>
      </c>
      <c r="F30" s="15" t="s">
        <v>27</v>
      </c>
      <c r="G30" s="27">
        <f t="shared" si="1"/>
        <v>0</v>
      </c>
    </row>
    <row r="31" spans="1:7" x14ac:dyDescent="0.25">
      <c r="A31" s="13" t="s">
        <v>47</v>
      </c>
      <c r="B31" s="32"/>
      <c r="C31" s="15" t="s">
        <v>27</v>
      </c>
      <c r="D31" s="15" t="s">
        <v>27</v>
      </c>
      <c r="E31" s="15" t="s">
        <v>27</v>
      </c>
      <c r="F31" s="15" t="s">
        <v>27</v>
      </c>
      <c r="G31" s="27">
        <f t="shared" si="1"/>
        <v>0</v>
      </c>
    </row>
    <row r="32" spans="1:7" x14ac:dyDescent="0.25">
      <c r="A32" s="13" t="s">
        <v>48</v>
      </c>
      <c r="B32" s="32"/>
      <c r="C32" s="15" t="s">
        <v>27</v>
      </c>
      <c r="D32" s="15" t="s">
        <v>27</v>
      </c>
      <c r="E32" s="15" t="s">
        <v>27</v>
      </c>
      <c r="F32" s="15" t="s">
        <v>27</v>
      </c>
      <c r="G32" s="27">
        <f t="shared" si="1"/>
        <v>0</v>
      </c>
    </row>
    <row r="33" spans="1:7" x14ac:dyDescent="0.25">
      <c r="A33" s="13" t="s">
        <v>49</v>
      </c>
      <c r="B33" s="32"/>
      <c r="C33" s="15" t="s">
        <v>27</v>
      </c>
      <c r="D33" s="15" t="s">
        <v>27</v>
      </c>
      <c r="E33" s="15" t="s">
        <v>27</v>
      </c>
      <c r="F33" s="15" t="s">
        <v>27</v>
      </c>
      <c r="G33" s="27">
        <f t="shared" si="1"/>
        <v>0</v>
      </c>
    </row>
    <row r="34" spans="1:7" ht="27.6" x14ac:dyDescent="0.25">
      <c r="A34" s="13" t="s">
        <v>50</v>
      </c>
      <c r="B34" s="32"/>
      <c r="C34" s="15" t="s">
        <v>27</v>
      </c>
      <c r="D34" s="15" t="s">
        <v>27</v>
      </c>
      <c r="E34" s="15" t="s">
        <v>27</v>
      </c>
      <c r="F34" s="15" t="s">
        <v>27</v>
      </c>
      <c r="G34" s="27">
        <f t="shared" si="1"/>
        <v>0</v>
      </c>
    </row>
    <row r="35" spans="1:7" x14ac:dyDescent="0.25">
      <c r="A35" s="13" t="s">
        <v>51</v>
      </c>
      <c r="B35" s="32"/>
      <c r="C35" s="15" t="s">
        <v>27</v>
      </c>
      <c r="D35" s="15" t="s">
        <v>27</v>
      </c>
      <c r="E35" s="15" t="s">
        <v>27</v>
      </c>
      <c r="F35" s="15" t="s">
        <v>27</v>
      </c>
      <c r="G35" s="27">
        <f t="shared" si="1"/>
        <v>0</v>
      </c>
    </row>
    <row r="36" spans="1:7" ht="27.6" x14ac:dyDescent="0.25">
      <c r="A36" s="13" t="s">
        <v>52</v>
      </c>
      <c r="B36" s="32"/>
      <c r="C36" s="15" t="s">
        <v>27</v>
      </c>
      <c r="D36" s="15" t="s">
        <v>27</v>
      </c>
      <c r="E36" s="15" t="s">
        <v>27</v>
      </c>
      <c r="F36" s="15" t="s">
        <v>27</v>
      </c>
      <c r="G36" s="27">
        <f t="shared" si="1"/>
        <v>0</v>
      </c>
    </row>
    <row r="37" spans="1:7" ht="26.55" customHeight="1" x14ac:dyDescent="0.25">
      <c r="A37" s="13" t="s">
        <v>53</v>
      </c>
      <c r="B37" s="32"/>
      <c r="C37" s="15" t="s">
        <v>27</v>
      </c>
      <c r="D37" s="15" t="s">
        <v>27</v>
      </c>
      <c r="E37" s="15" t="s">
        <v>27</v>
      </c>
      <c r="F37" s="15" t="s">
        <v>27</v>
      </c>
      <c r="G37" s="27">
        <f t="shared" si="1"/>
        <v>0</v>
      </c>
    </row>
    <row r="38" spans="1:7" ht="26.55" customHeight="1" x14ac:dyDescent="0.25">
      <c r="A38" s="13" t="s">
        <v>54</v>
      </c>
      <c r="B38" s="32"/>
      <c r="C38" s="15" t="s">
        <v>27</v>
      </c>
      <c r="D38" s="15" t="s">
        <v>27</v>
      </c>
      <c r="E38" s="15" t="s">
        <v>27</v>
      </c>
      <c r="F38" s="15" t="s">
        <v>27</v>
      </c>
      <c r="G38" s="27">
        <f t="shared" si="1"/>
        <v>0</v>
      </c>
    </row>
    <row r="39" spans="1:7" ht="27.6" x14ac:dyDescent="0.25">
      <c r="A39" s="13" t="s">
        <v>55</v>
      </c>
      <c r="B39" s="32"/>
      <c r="C39" s="15" t="s">
        <v>27</v>
      </c>
      <c r="D39" s="15" t="s">
        <v>27</v>
      </c>
      <c r="E39" s="15" t="s">
        <v>27</v>
      </c>
      <c r="F39" s="15" t="s">
        <v>27</v>
      </c>
      <c r="G39" s="27">
        <f t="shared" si="1"/>
        <v>0</v>
      </c>
    </row>
    <row r="40" spans="1:7" ht="27.6" x14ac:dyDescent="0.25">
      <c r="A40" s="13" t="s">
        <v>56</v>
      </c>
      <c r="B40" s="32"/>
      <c r="C40" s="15" t="s">
        <v>27</v>
      </c>
      <c r="D40" s="15" t="s">
        <v>27</v>
      </c>
      <c r="E40" s="15" t="s">
        <v>27</v>
      </c>
      <c r="F40" s="15" t="s">
        <v>27</v>
      </c>
      <c r="G40" s="27">
        <f t="shared" si="1"/>
        <v>0</v>
      </c>
    </row>
    <row r="41" spans="1:7" x14ac:dyDescent="0.25">
      <c r="A41" s="13" t="s">
        <v>57</v>
      </c>
      <c r="B41" s="32"/>
      <c r="C41" s="15" t="s">
        <v>27</v>
      </c>
      <c r="D41" s="15" t="s">
        <v>27</v>
      </c>
      <c r="E41" s="15" t="s">
        <v>27</v>
      </c>
      <c r="F41" s="15" t="s">
        <v>27</v>
      </c>
      <c r="G41" s="27">
        <f t="shared" si="1"/>
        <v>0</v>
      </c>
    </row>
    <row r="42" spans="1:7" ht="27.6" x14ac:dyDescent="0.25">
      <c r="A42" s="13" t="s">
        <v>58</v>
      </c>
      <c r="B42" s="32"/>
      <c r="C42" s="15" t="s">
        <v>27</v>
      </c>
      <c r="D42" s="15" t="s">
        <v>27</v>
      </c>
      <c r="E42" s="15" t="s">
        <v>27</v>
      </c>
      <c r="F42" s="15" t="s">
        <v>27</v>
      </c>
      <c r="G42" s="27">
        <f t="shared" si="1"/>
        <v>0</v>
      </c>
    </row>
    <row r="43" spans="1:7" ht="27.6" x14ac:dyDescent="0.25">
      <c r="A43" s="13" t="s">
        <v>59</v>
      </c>
      <c r="B43" s="32"/>
      <c r="C43" s="15" t="s">
        <v>27</v>
      </c>
      <c r="D43" s="15" t="s">
        <v>27</v>
      </c>
      <c r="E43" s="15" t="s">
        <v>27</v>
      </c>
      <c r="F43" s="15" t="s">
        <v>27</v>
      </c>
      <c r="G43" s="27">
        <f t="shared" si="1"/>
        <v>0</v>
      </c>
    </row>
    <row r="44" spans="1:7" x14ac:dyDescent="0.25">
      <c r="A44" s="13" t="s">
        <v>60</v>
      </c>
      <c r="B44" s="32"/>
      <c r="C44" s="15" t="s">
        <v>27</v>
      </c>
      <c r="D44" s="15" t="s">
        <v>27</v>
      </c>
      <c r="E44" s="15" t="s">
        <v>27</v>
      </c>
      <c r="F44" s="15" t="s">
        <v>27</v>
      </c>
      <c r="G44" s="27">
        <f t="shared" si="1"/>
        <v>0</v>
      </c>
    </row>
    <row r="45" spans="1:7" x14ac:dyDescent="0.25">
      <c r="A45" s="13" t="s">
        <v>61</v>
      </c>
      <c r="B45" s="32"/>
      <c r="C45" s="15" t="s">
        <v>27</v>
      </c>
      <c r="D45" s="15" t="s">
        <v>27</v>
      </c>
      <c r="E45" s="15" t="s">
        <v>27</v>
      </c>
      <c r="F45" s="15" t="s">
        <v>27</v>
      </c>
      <c r="G45" s="27">
        <f t="shared" si="1"/>
        <v>0</v>
      </c>
    </row>
    <row r="46" spans="1:7" x14ac:dyDescent="0.25">
      <c r="A46" s="13" t="s">
        <v>62</v>
      </c>
      <c r="B46" s="32"/>
      <c r="C46" s="15" t="s">
        <v>27</v>
      </c>
      <c r="D46" s="15" t="s">
        <v>27</v>
      </c>
      <c r="E46" s="15" t="s">
        <v>27</v>
      </c>
      <c r="F46" s="15" t="s">
        <v>27</v>
      </c>
      <c r="G46" s="27">
        <f t="shared" si="1"/>
        <v>0</v>
      </c>
    </row>
    <row r="47" spans="1:7" ht="27.6" x14ac:dyDescent="0.25">
      <c r="A47" s="13" t="s">
        <v>63</v>
      </c>
      <c r="B47" s="32"/>
      <c r="C47" s="15" t="s">
        <v>27</v>
      </c>
      <c r="D47" s="15" t="s">
        <v>27</v>
      </c>
      <c r="E47" s="15" t="s">
        <v>27</v>
      </c>
      <c r="F47" s="15" t="s">
        <v>27</v>
      </c>
      <c r="G47" s="27">
        <f t="shared" si="1"/>
        <v>0</v>
      </c>
    </row>
    <row r="48" spans="1:7" x14ac:dyDescent="0.25">
      <c r="A48" s="13" t="s">
        <v>64</v>
      </c>
      <c r="B48" s="32"/>
      <c r="C48" s="15" t="s">
        <v>27</v>
      </c>
      <c r="D48" s="15" t="s">
        <v>27</v>
      </c>
      <c r="E48" s="15" t="s">
        <v>27</v>
      </c>
      <c r="F48" s="15" t="s">
        <v>27</v>
      </c>
      <c r="G48" s="27">
        <f t="shared" si="1"/>
        <v>0</v>
      </c>
    </row>
    <row r="49" spans="1:7" x14ac:dyDescent="0.25">
      <c r="A49" s="13" t="s">
        <v>65</v>
      </c>
      <c r="B49" s="32"/>
      <c r="C49" s="15" t="s">
        <v>27</v>
      </c>
      <c r="D49" s="15" t="s">
        <v>27</v>
      </c>
      <c r="E49" s="15" t="s">
        <v>27</v>
      </c>
      <c r="F49" s="15" t="s">
        <v>27</v>
      </c>
      <c r="G49" s="27">
        <f t="shared" si="1"/>
        <v>0</v>
      </c>
    </row>
    <row r="50" spans="1:7" x14ac:dyDescent="0.25">
      <c r="A50" s="13" t="s">
        <v>66</v>
      </c>
      <c r="B50" s="32"/>
      <c r="C50" s="15" t="s">
        <v>27</v>
      </c>
      <c r="D50" s="15" t="s">
        <v>27</v>
      </c>
      <c r="E50" s="15" t="s">
        <v>27</v>
      </c>
      <c r="F50" s="15" t="s">
        <v>27</v>
      </c>
      <c r="G50" s="27">
        <f t="shared" si="1"/>
        <v>0</v>
      </c>
    </row>
    <row r="51" spans="1:7" ht="27.6" x14ac:dyDescent="0.25">
      <c r="A51" s="13" t="s">
        <v>67</v>
      </c>
      <c r="B51" s="33"/>
      <c r="C51" s="15" t="s">
        <v>36</v>
      </c>
      <c r="D51" s="15" t="s">
        <v>36</v>
      </c>
      <c r="E51" s="15" t="s">
        <v>36</v>
      </c>
      <c r="F51" s="15" t="s">
        <v>36</v>
      </c>
      <c r="G51" s="27">
        <f t="shared" si="1"/>
        <v>0</v>
      </c>
    </row>
    <row r="52" spans="1:7" ht="27.6" x14ac:dyDescent="0.25">
      <c r="A52" s="13" t="s">
        <v>68</v>
      </c>
      <c r="B52" s="31" t="s">
        <v>69</v>
      </c>
      <c r="C52" s="15" t="s">
        <v>27</v>
      </c>
      <c r="D52" s="15" t="s">
        <v>27</v>
      </c>
      <c r="E52" s="15" t="s">
        <v>27</v>
      </c>
      <c r="F52" s="15" t="s">
        <v>27</v>
      </c>
      <c r="G52" s="27">
        <f t="shared" si="1"/>
        <v>0</v>
      </c>
    </row>
    <row r="53" spans="1:7" ht="27.6" x14ac:dyDescent="0.25">
      <c r="A53" s="13" t="s">
        <v>70</v>
      </c>
      <c r="B53" s="32"/>
      <c r="C53" s="15" t="s">
        <v>27</v>
      </c>
      <c r="D53" s="15" t="s">
        <v>27</v>
      </c>
      <c r="E53" s="15" t="s">
        <v>27</v>
      </c>
      <c r="F53" s="15" t="s">
        <v>27</v>
      </c>
      <c r="G53" s="27">
        <f t="shared" si="1"/>
        <v>0</v>
      </c>
    </row>
    <row r="54" spans="1:7" ht="69" x14ac:dyDescent="0.25">
      <c r="A54" s="13" t="s">
        <v>71</v>
      </c>
      <c r="B54" s="32"/>
      <c r="C54" s="15" t="s">
        <v>27</v>
      </c>
      <c r="D54" s="15" t="s">
        <v>27</v>
      </c>
      <c r="E54" s="15" t="s">
        <v>27</v>
      </c>
      <c r="F54" s="15" t="s">
        <v>27</v>
      </c>
      <c r="G54" s="27">
        <f t="shared" si="1"/>
        <v>0</v>
      </c>
    </row>
    <row r="55" spans="1:7" ht="27.6" x14ac:dyDescent="0.25">
      <c r="A55" s="13" t="s">
        <v>72</v>
      </c>
      <c r="B55" s="33"/>
      <c r="C55" s="15" t="s">
        <v>27</v>
      </c>
      <c r="D55" s="15" t="s">
        <v>27</v>
      </c>
      <c r="E55" s="15" t="s">
        <v>27</v>
      </c>
      <c r="F55" s="15" t="s">
        <v>27</v>
      </c>
      <c r="G55" s="27">
        <f t="shared" si="1"/>
        <v>0</v>
      </c>
    </row>
    <row r="56" spans="1:7" ht="55.2" x14ac:dyDescent="0.25">
      <c r="A56" s="13" t="s">
        <v>73</v>
      </c>
      <c r="B56" s="34" t="s">
        <v>74</v>
      </c>
      <c r="C56" s="15" t="s">
        <v>27</v>
      </c>
      <c r="D56" s="15" t="s">
        <v>27</v>
      </c>
      <c r="E56" s="15" t="s">
        <v>27</v>
      </c>
      <c r="F56" s="15" t="s">
        <v>27</v>
      </c>
      <c r="G56" s="27">
        <f t="shared" si="1"/>
        <v>0</v>
      </c>
    </row>
    <row r="57" spans="1:7" s="8" customFormat="1" x14ac:dyDescent="0.25">
      <c r="A57" s="35" t="s">
        <v>75</v>
      </c>
      <c r="B57" s="27" t="s">
        <v>76</v>
      </c>
      <c r="C57" s="15" t="s">
        <v>27</v>
      </c>
      <c r="D57" s="15" t="s">
        <v>27</v>
      </c>
      <c r="E57" s="15" t="s">
        <v>27</v>
      </c>
      <c r="F57" s="15" t="s">
        <v>27</v>
      </c>
      <c r="G57" s="27">
        <f t="shared" si="1"/>
        <v>0</v>
      </c>
    </row>
    <row r="58" spans="1:7" s="8" customFormat="1" x14ac:dyDescent="0.25">
      <c r="A58" s="36" t="s">
        <v>77</v>
      </c>
      <c r="B58" s="22" t="s">
        <v>78</v>
      </c>
      <c r="C58" s="3" t="str">
        <f>IF(C10="","",IF(C10&gt;=91,"Y","N"))</f>
        <v>Y</v>
      </c>
      <c r="D58" s="3" t="str">
        <f>IF(D10="","",IF(D10&gt;=91,"Y","N"))</f>
        <v>N</v>
      </c>
      <c r="E58" s="3" t="str">
        <f>IF(E10="","",IF(E10&gt;=91,"Y","N"))</f>
        <v>Y</v>
      </c>
      <c r="F58" s="3" t="str">
        <f>IF(F10="","",IF(F10&gt;=91,"Y","N"))</f>
        <v>Y</v>
      </c>
      <c r="G58" s="27">
        <f t="shared" si="1"/>
        <v>1</v>
      </c>
    </row>
    <row r="59" spans="1:7" s="8" customFormat="1" x14ac:dyDescent="0.25">
      <c r="A59" s="37" t="s">
        <v>79</v>
      </c>
      <c r="B59" s="22" t="s">
        <v>78</v>
      </c>
      <c r="C59" s="22" t="str">
        <f>IF(C57="","",IF(OR(C12="N",C13="N",C14="N",C15="N",C16="N",C17="N",C18="N",C19="N",C20="N",C21="N",C22="N",C23="N",C24="N",C25="N",C26="N",C27="N",C28="N",C29="N",C30="N",C31="N",C32="N",C33="N",C34="N",C35="N",C36="N",C37="N",C38="N",C39="N",C40="N",C41="N",C42="N",C43="N",C44="N",C45="N",C46="N",C47="N",C48="N",C49="N",C50="N",C51="N",C52="N",C53="N",C54="N",C55="N",C56="N",C57="N",C58="N"),"N","Y"))</f>
        <v>Y</v>
      </c>
      <c r="D59" s="22" t="str">
        <f t="shared" ref="D59:F59" si="2">IF(D57="","",IF(OR(D12="N",D13="N",D14="N",D15="N",D16="N",D17="N",D18="N",D19="N",D20="N",D21="N",D22="N",D23="N",D24="N",D25="N",D26="N",D27="N",D28="N",D29="N",D30="N",D31="N",D32="N",D33="N",D34="N",D35="N",D36="N",D37="N",D38="N",D39="N",D40="N",D41="N",D42="N",D43="N",D44="N",D45="N",D46="N",D47="N",D48="N",D49="N",D50="N",D51="N",D52="N",D53="N",D54="N",D55="N",D56="N",D57="N",D58="N"),"N","Y"))</f>
        <v>N</v>
      </c>
      <c r="E59" s="22" t="str">
        <f t="shared" si="2"/>
        <v>Y</v>
      </c>
      <c r="F59" s="22" t="str">
        <f t="shared" si="2"/>
        <v>Y</v>
      </c>
      <c r="G59" s="27">
        <f t="shared" si="1"/>
        <v>1</v>
      </c>
    </row>
    <row r="60" spans="1:7" ht="18.600000000000001" customHeight="1" x14ac:dyDescent="0.25">
      <c r="A60" s="38" t="s">
        <v>80</v>
      </c>
      <c r="B60" s="24"/>
      <c r="C60" s="39"/>
      <c r="D60" s="39"/>
      <c r="E60" s="39"/>
      <c r="F60" s="39"/>
      <c r="G60" s="39"/>
    </row>
    <row r="61" spans="1:7" ht="27.6" x14ac:dyDescent="0.25">
      <c r="A61" s="35" t="s">
        <v>81</v>
      </c>
      <c r="B61" s="14" t="s">
        <v>69</v>
      </c>
      <c r="C61" s="40">
        <v>238095.24</v>
      </c>
      <c r="D61" s="40">
        <v>228968.57</v>
      </c>
      <c r="E61" s="40">
        <v>276700</v>
      </c>
      <c r="F61" s="40">
        <v>406976.74</v>
      </c>
      <c r="G61" s="27">
        <f>COUNTIF(C61:F61,"N")</f>
        <v>0</v>
      </c>
    </row>
    <row r="62" spans="1:7" ht="27.6" x14ac:dyDescent="0.25">
      <c r="A62" s="35" t="s">
        <v>82</v>
      </c>
      <c r="B62" s="41"/>
      <c r="C62" s="15" t="s">
        <v>83</v>
      </c>
      <c r="D62" s="15" t="s">
        <v>83</v>
      </c>
      <c r="E62" s="15" t="s">
        <v>27</v>
      </c>
      <c r="F62" s="15" t="s">
        <v>83</v>
      </c>
      <c r="G62" s="27">
        <f>COUNTIF(C62:F62,"N")</f>
        <v>3</v>
      </c>
    </row>
    <row r="63" spans="1:7" ht="27.6" x14ac:dyDescent="0.25">
      <c r="A63" s="35" t="s">
        <v>84</v>
      </c>
      <c r="B63" s="41"/>
      <c r="C63" s="15" t="s">
        <v>27</v>
      </c>
      <c r="D63" s="15" t="s">
        <v>27</v>
      </c>
      <c r="E63" s="15" t="s">
        <v>27</v>
      </c>
      <c r="F63" s="15" t="s">
        <v>27</v>
      </c>
      <c r="G63" s="27">
        <f>COUNTIF(C63:F63,"N")</f>
        <v>0</v>
      </c>
    </row>
    <row r="64" spans="1:7" ht="27.6" x14ac:dyDescent="0.25">
      <c r="A64" s="42" t="s">
        <v>85</v>
      </c>
      <c r="B64" s="17"/>
      <c r="C64" s="15" t="s">
        <v>27</v>
      </c>
      <c r="D64" s="15" t="s">
        <v>27</v>
      </c>
      <c r="E64" s="15" t="s">
        <v>27</v>
      </c>
      <c r="F64" s="15" t="s">
        <v>27</v>
      </c>
      <c r="G64" s="27">
        <f>COUNTIF(C64:F64,"N")</f>
        <v>0</v>
      </c>
    </row>
    <row r="65" spans="1:7" ht="25.5" customHeight="1" x14ac:dyDescent="0.25">
      <c r="A65" s="42" t="s">
        <v>86</v>
      </c>
      <c r="B65" s="43" t="s">
        <v>87</v>
      </c>
      <c r="C65" s="44">
        <v>2</v>
      </c>
      <c r="D65" s="44">
        <v>1</v>
      </c>
      <c r="E65" s="44">
        <v>3</v>
      </c>
      <c r="F65" s="44">
        <v>4</v>
      </c>
      <c r="G65" s="16"/>
    </row>
    <row r="66" spans="1:7" x14ac:dyDescent="0.25">
      <c r="A66" s="45"/>
    </row>
    <row r="67" spans="1:7" ht="13.05" customHeight="1" x14ac:dyDescent="0.25">
      <c r="A67" s="46"/>
      <c r="B67" s="47"/>
      <c r="C67" s="46"/>
      <c r="D67" s="46"/>
    </row>
    <row r="68" spans="1:7" x14ac:dyDescent="0.25">
      <c r="A68" s="46"/>
      <c r="B68" s="47"/>
      <c r="C68" s="46"/>
      <c r="D68" s="46"/>
    </row>
    <row r="69" spans="1:7" x14ac:dyDescent="0.25">
      <c r="A69" s="46"/>
      <c r="B69" s="47"/>
      <c r="C69" s="46"/>
      <c r="D69" s="46"/>
    </row>
  </sheetData>
  <mergeCells count="9">
    <mergeCell ref="B28:B51"/>
    <mergeCell ref="B52:B55"/>
    <mergeCell ref="B61:B64"/>
    <mergeCell ref="B1:B2"/>
    <mergeCell ref="G1:G2"/>
    <mergeCell ref="B4:B5"/>
    <mergeCell ref="A10:B10"/>
    <mergeCell ref="B12:B15"/>
    <mergeCell ref="B16:B27"/>
  </mergeCells>
  <conditionalFormatting sqref="G4:G10 G12:G59 G61:G64">
    <cfRule type="cellIs" dxfId="1" priority="2" operator="greaterThan">
      <formula>0</formula>
    </cfRule>
  </conditionalFormatting>
  <conditionalFormatting sqref="C12:F59 C61:F64">
    <cfRule type="cellIs" dxfId="0" priority="1" operator="equal">
      <formula>"N"</formula>
    </cfRule>
  </conditionalFormatting>
  <printOptions horizontalCentered="1"/>
  <pageMargins left="0.7" right="0.7" top="0.75" bottom="0.75" header="0.3" footer="0.3"/>
  <pageSetup scale="58" orientation="portrait" r:id="rId1"/>
  <headerFooter>
    <oddHeader>&amp;CRFA 2019-107 Scoring Sheets</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3BA73B-C132-4C48-92C7-616EFB915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7AD4E26-C09B-4A84-AB73-3C39E82F3A88}">
  <ds:schemaRefs>
    <ds:schemaRef ds:uri="http://schemas.microsoft.com/sharepoint/v3/contenttype/forms"/>
  </ds:schemaRefs>
</ds:datastoreItem>
</file>

<file path=customXml/itemProps3.xml><?xml version="1.0" encoding="utf-8"?>
<ds:datastoreItem xmlns:ds="http://schemas.openxmlformats.org/officeDocument/2006/customXml" ds:itemID="{353128F3-B2D8-4D2D-B28D-6B4AE527E898}">
  <ds:schemaRefs>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enter scores</vt:lpstr>
      <vt:lpstr>'enter scores'!Print_Area</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2020-01-02T17:22:27Z</dcterms:created>
  <dcterms:modified xsi:type="dcterms:W3CDTF">2020-01-02T17:22:50Z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