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defaultThemeVersion="124226"/>
  <xr:revisionPtr revIDLastSave="0" documentId="13_ncr:1_{DC60D136-9ECA-4C4F-A19A-93828988032A}" xr6:coauthVersionLast="44" xr6:coauthVersionMax="44" xr10:uidLastSave="{00000000-0000-0000-0000-000000000000}"/>
  <bookViews>
    <workbookView xWindow="22932" yWindow="-108" windowWidth="23256" windowHeight="12576" xr2:uid="{00000000-000D-0000-FFFF-FFFF00000000}"/>
  </bookViews>
  <sheets>
    <sheet name="Recommendations" sheetId="11" r:id="rId1"/>
  </sheets>
  <definedNames>
    <definedName name="_xlnm.Print_Titles" localSheetId="0">Recommendations!$A:$A</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 i="11" l="1"/>
  <c r="D3" i="11"/>
  <c r="N5" i="11" l="1"/>
  <c r="D5" i="11" l="1"/>
</calcChain>
</file>

<file path=xl/sharedStrings.xml><?xml version="1.0" encoding="utf-8"?>
<sst xmlns="http://schemas.openxmlformats.org/spreadsheetml/2006/main" count="198" uniqueCount="89">
  <si>
    <t>Application Number</t>
  </si>
  <si>
    <t>Name of Developers</t>
  </si>
  <si>
    <t>Name of Development</t>
  </si>
  <si>
    <t>County</t>
  </si>
  <si>
    <t>County Size</t>
  </si>
  <si>
    <t>Lee</t>
  </si>
  <si>
    <t>Sarasota</t>
  </si>
  <si>
    <t>Brevard</t>
  </si>
  <si>
    <t>Volusia</t>
  </si>
  <si>
    <t>Florida Job Creation Preference</t>
  </si>
  <si>
    <t>Lottery Number</t>
  </si>
  <si>
    <t>Total Points</t>
  </si>
  <si>
    <t>Alachua</t>
  </si>
  <si>
    <t>Polk</t>
  </si>
  <si>
    <t>Okaloosa</t>
  </si>
  <si>
    <t>Bay</t>
  </si>
  <si>
    <t>Development Category Funding Preference</t>
  </si>
  <si>
    <t>Per Unit Construction Funding Preference</t>
  </si>
  <si>
    <t>Leveraging Classification</t>
  </si>
  <si>
    <t>Bradford</t>
  </si>
  <si>
    <t>Clay</t>
  </si>
  <si>
    <t>Santa Rosa</t>
  </si>
  <si>
    <t>Competitive HC Request Amount</t>
  </si>
  <si>
    <t>Total Units</t>
  </si>
  <si>
    <t>Qualifies for the Geographic Area of Opportunity / HUD-designated SADDA Funding Goal?</t>
  </si>
  <si>
    <t>Amaryllis Park Place II</t>
  </si>
  <si>
    <t>Name of Authorized Principal Representative</t>
  </si>
  <si>
    <t>M</t>
  </si>
  <si>
    <t>Matthew A. Rieger</t>
  </si>
  <si>
    <t>Todd M. Wind</t>
  </si>
  <si>
    <t>Arbour Valley Development, LLC</t>
  </si>
  <si>
    <t>E, Non-ALF</t>
  </si>
  <si>
    <t>F</t>
  </si>
  <si>
    <t>Proximity Funding Preference</t>
  </si>
  <si>
    <t>Westside Phase I</t>
  </si>
  <si>
    <t>Arbours at Merrillwood I</t>
  </si>
  <si>
    <t>Darren Smith</t>
  </si>
  <si>
    <t>Sam Johnston</t>
  </si>
  <si>
    <t>Christopher Savino</t>
  </si>
  <si>
    <t>Timshel Hill Tide Developers, LLC; JPM Outlook LLC</t>
  </si>
  <si>
    <t>New Smyrna Beach Redevelopment Partners, LLC; NSBHDC Developer, LLC</t>
  </si>
  <si>
    <t>Arbour Valley Development, LLC; Alachua Housing Developer, LLC</t>
  </si>
  <si>
    <t>Qualifies for the Local Government Area of Opportunity Goal?</t>
  </si>
  <si>
    <t>Goal to fund two Family Demographic Applications that qualify for the Geographic Area of Opportunity / HUD-designated SADDA Funding Goal</t>
  </si>
  <si>
    <t>2020-173C</t>
  </si>
  <si>
    <t>Tranquility at Milton</t>
  </si>
  <si>
    <t>2020-202C</t>
  </si>
  <si>
    <t>Diplomat South</t>
  </si>
  <si>
    <t>2020-212C</t>
  </si>
  <si>
    <t>Retreat at Cocoa Commons</t>
  </si>
  <si>
    <t>2020-239C</t>
  </si>
  <si>
    <t>Bryce Landing</t>
  </si>
  <si>
    <t>2020-247C</t>
  </si>
  <si>
    <t>Edgewood Parc</t>
  </si>
  <si>
    <t>2020-250C</t>
  </si>
  <si>
    <t>Shoreline Villas</t>
  </si>
  <si>
    <t>2020-304C</t>
  </si>
  <si>
    <t>2020-308C</t>
  </si>
  <si>
    <t>Oak Park Villas</t>
  </si>
  <si>
    <t>2020-311C</t>
  </si>
  <si>
    <t>2020-313C</t>
  </si>
  <si>
    <t>2020-335C</t>
  </si>
  <si>
    <t>Weldon Crossings</t>
  </si>
  <si>
    <t>S</t>
  </si>
  <si>
    <t>SHAG Diplomat South, LLC; LCHA Developer, LLC</t>
  </si>
  <si>
    <t>HTG Bryce Landing Developer, LLC</t>
  </si>
  <si>
    <t>HTG Edgewood Developer, LLC</t>
  </si>
  <si>
    <t>HTG Shoreline Developer, LLC</t>
  </si>
  <si>
    <t>HTG Oak Villas Developer, LLC</t>
  </si>
  <si>
    <t>Amaryllis II Fortis Development, LLC; SHA Affordable Development, LLC</t>
  </si>
  <si>
    <t>Weldon Crossings Developer, LLC; N Vision Communities, Inc.</t>
  </si>
  <si>
    <t>Goal to fund four Applications that qualify for the Local Government Area of Opportunity Goal</t>
  </si>
  <si>
    <t>Qualifies for the Revitalization Goal?</t>
  </si>
  <si>
    <t>Small County Applications</t>
  </si>
  <si>
    <t>Plus Unallocated Small County funding</t>
  </si>
  <si>
    <t>Remaining Medium County Applications</t>
  </si>
  <si>
    <t>Total HC for Small Counties Remaining</t>
  </si>
  <si>
    <t>Goal to fund one Application that qualifies for the Local Community Revitalization Initiative Goal</t>
  </si>
  <si>
    <t>Total HC for Small Counties in RFA</t>
  </si>
  <si>
    <t>Total HC Allocated to Small Counties</t>
  </si>
  <si>
    <t>Total HC for Medium Counties in RFA</t>
  </si>
  <si>
    <t>Total HC Allocated to Medium Counties</t>
  </si>
  <si>
    <t>Total HC for Medium Counties Remaining</t>
  </si>
  <si>
    <t xml:space="preserve">Demo. </t>
  </si>
  <si>
    <t>Y</t>
  </si>
  <si>
    <t>N</t>
  </si>
  <si>
    <t>A</t>
  </si>
  <si>
    <t>On March 6, 2020,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</si>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</sst>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0"/>
      <name val="Arial"/>
    </font>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b/>
      <sz val="9"/>
      <color theme="1"/>
      <name val="Calibri"/>
      <family val="2"/>
      <scheme val="minor"/>
    </font>
    <font>
      <b/>
      <sz val="11"/>
      <name val="Calibri"/>
      <family val="2"/>
      <scheme val="minor"/>
    </font>
    <font>
      <sz val="9"/>
      <color indexed="8"/>
      <name val="Calibri"/>
      <family val="2"/>
      <scheme val="minor"/>
    </font>
    <font>
      <sz val="9"/>
      <color theme="1"/>
      <name val="Calibri"/>
      <family val="2"/>
      <scheme val="minor"/>
    </font>
    <font>
      <sz val="9"/>
      <color rgb="FF0000FF"/>
      <name val="Calibri"/>
      <family val="2"/>
      <scheme val="minor"/>
    </font>
    <font>
      <sz val="10"/>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1">
    <xf numFmtId="0" fontId="0" fillId="0" borderId="0"/>
    <xf numFmtId="43" fontId="3" fillId="0" borderId="0" applyFont="0" applyFill="0" applyBorder="0" applyAlignment="0" applyProtection="0"/>
    <xf numFmtId="0" fontId="3" fillId="0" borderId="0">
      <alignment textRotation="90"/>
    </xf>
    <xf numFmtId="0" fontId="3" fillId="0" borderId="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1" fillId="0" borderId="0">
      <alignment textRotation="90"/>
    </xf>
    <xf numFmtId="9" fontId="3" fillId="0" borderId="0" applyFont="0" applyFill="0" applyBorder="0" applyAlignment="0" applyProtection="0"/>
  </cellStyleXfs>
  <cellXfs count="72">
    <xf numFmtId="0" fontId="0" fillId="0" borderId="0" xfId="0"/>
    <xf numFmtId="0" fontId="6" fillId="0" borderId="0" xfId="0" applyFont="1" applyFill="1" applyAlignment="1">
      <alignment horizontal="center" vertical="center"/>
    </xf>
    <xf numFmtId="0" fontId="9" fillId="0" borderId="0"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9" fillId="0" borderId="0" xfId="0" applyFont="1" applyFill="1" applyBorder="1" applyAlignment="1">
      <alignment horizontal="left" vertical="center" wrapText="1"/>
    </xf>
    <xf numFmtId="4" fontId="5"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5"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lignment vertical="center" wrapText="1"/>
    </xf>
    <xf numFmtId="0" fontId="9" fillId="0" borderId="1" xfId="5"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0" xfId="0" applyFont="1" applyFill="1" applyAlignment="1">
      <alignment horizontal="center" vertical="center"/>
    </xf>
    <xf numFmtId="0" fontId="9" fillId="0" borderId="0" xfId="5" applyFont="1" applyFill="1" applyBorder="1" applyAlignment="1">
      <alignment vertical="center"/>
    </xf>
    <xf numFmtId="0" fontId="9" fillId="0" borderId="0" xfId="5" applyFont="1" applyFill="1" applyBorder="1" applyAlignment="1">
      <alignment vertical="center" wrapText="1"/>
    </xf>
    <xf numFmtId="0" fontId="9" fillId="0" borderId="0" xfId="5" applyFont="1" applyFill="1" applyBorder="1" applyAlignment="1">
      <alignment horizontal="center" vertical="center"/>
    </xf>
    <xf numFmtId="0" fontId="9" fillId="0" borderId="0" xfId="5"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3" fontId="9" fillId="0" borderId="0" xfId="6" applyFont="1" applyFill="1" applyBorder="1" applyAlignment="1">
      <alignment horizontal="center" vertical="center"/>
    </xf>
    <xf numFmtId="0" fontId="9" fillId="0" borderId="0" xfId="0" applyFont="1" applyFill="1" applyBorder="1" applyAlignment="1" applyProtection="1">
      <alignment horizontal="center" vertical="center" wrapText="1"/>
      <protection locked="0"/>
    </xf>
    <xf numFmtId="0" fontId="9" fillId="0" borderId="1" xfId="7" applyFont="1" applyFill="1" applyBorder="1" applyAlignment="1">
      <alignment horizontal="center" vertical="center"/>
    </xf>
    <xf numFmtId="164" fontId="9" fillId="0" borderId="0" xfId="8" applyNumberFormat="1" applyFont="1" applyFill="1" applyBorder="1" applyAlignment="1">
      <alignment horizontal="left" vertical="center"/>
    </xf>
    <xf numFmtId="0" fontId="9" fillId="0" borderId="0" xfId="7" applyFont="1" applyFill="1" applyBorder="1" applyAlignment="1">
      <alignment horizontal="center" vertical="center"/>
    </xf>
    <xf numFmtId="0" fontId="9" fillId="0" borderId="0" xfId="7" applyFont="1" applyFill="1" applyBorder="1" applyAlignment="1">
      <alignment horizontal="left" vertical="center" wrapText="1"/>
    </xf>
    <xf numFmtId="0" fontId="9" fillId="0" borderId="0" xfId="7" applyFont="1" applyFill="1" applyBorder="1" applyAlignment="1">
      <alignment horizontal="left" vertical="center"/>
    </xf>
    <xf numFmtId="0" fontId="9" fillId="0" borderId="0" xfId="7" applyFont="1" applyFill="1" applyBorder="1" applyAlignment="1">
      <alignment horizontal="center" vertical="center" wrapText="1"/>
    </xf>
    <xf numFmtId="0" fontId="6" fillId="0" borderId="0" xfId="5" applyFont="1" applyFill="1" applyBorder="1" applyAlignment="1">
      <alignment vertical="center"/>
    </xf>
    <xf numFmtId="0" fontId="7" fillId="0" borderId="0" xfId="0" applyFont="1" applyFill="1" applyBorder="1" applyAlignment="1">
      <alignment horizontal="center" vertical="center" wrapText="1"/>
    </xf>
    <xf numFmtId="43" fontId="7" fillId="0" borderId="0" xfId="0" applyNumberFormat="1"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wrapText="1"/>
    </xf>
    <xf numFmtId="164" fontId="5" fillId="0" borderId="0" xfId="1" applyNumberFormat="1"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wrapText="1"/>
    </xf>
    <xf numFmtId="164" fontId="5" fillId="0" borderId="0" xfId="1" applyNumberFormat="1" applyFont="1" applyFill="1" applyBorder="1" applyAlignment="1">
      <alignment vertical="center"/>
    </xf>
    <xf numFmtId="0" fontId="8" fillId="0" borderId="0" xfId="0" applyFont="1" applyFill="1" applyBorder="1" applyAlignment="1" applyProtection="1">
      <alignment horizontal="center" vertical="center" wrapText="1"/>
      <protection locked="0"/>
    </xf>
    <xf numFmtId="4" fontId="9" fillId="0" borderId="0" xfId="1"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9" fillId="0" borderId="0" xfId="5" applyFont="1" applyFill="1" applyBorder="1" applyAlignment="1">
      <alignment horizontal="center" vertical="center" wrapText="1"/>
    </xf>
    <xf numFmtId="0" fontId="8" fillId="0" borderId="0" xfId="0" applyFont="1" applyFill="1" applyBorder="1" applyAlignment="1" applyProtection="1">
      <alignment horizontal="left" vertical="center" wrapText="1"/>
      <protection locked="0"/>
    </xf>
    <xf numFmtId="0" fontId="5" fillId="0" borderId="0" xfId="0" applyFont="1" applyFill="1" applyAlignment="1">
      <alignment horizontal="center" vertical="center"/>
    </xf>
    <xf numFmtId="43" fontId="7" fillId="0" borderId="0" xfId="1"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0" xfId="7" applyFont="1" applyFill="1" applyBorder="1" applyAlignment="1">
      <alignment horizontal="left" vertical="center"/>
    </xf>
    <xf numFmtId="43" fontId="7" fillId="0" borderId="0" xfId="1"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pplyProtection="1">
      <alignment horizontal="center" vertical="center" wrapText="1"/>
      <protection locked="0"/>
    </xf>
    <xf numFmtId="43" fontId="7" fillId="0" borderId="4" xfId="1" applyFont="1" applyFill="1" applyBorder="1" applyAlignment="1">
      <alignment horizontal="center" vertical="center" wrapText="1"/>
    </xf>
    <xf numFmtId="0" fontId="7" fillId="0" borderId="1" xfId="0" applyFont="1" applyFill="1" applyBorder="1" applyAlignment="1">
      <alignment horizontal="left" vertical="center"/>
    </xf>
    <xf numFmtId="43" fontId="7" fillId="0" borderId="0" xfId="1" applyFont="1" applyFill="1" applyBorder="1" applyAlignment="1">
      <alignment horizontal="center" vertical="center" wrapText="1"/>
    </xf>
    <xf numFmtId="43" fontId="7" fillId="0" borderId="0" xfId="1" applyNumberFormat="1" applyFont="1" applyFill="1" applyBorder="1" applyAlignment="1">
      <alignment horizontal="center" vertical="center"/>
    </xf>
    <xf numFmtId="43" fontId="7" fillId="0" borderId="0" xfId="0" applyNumberFormat="1" applyFont="1" applyFill="1" applyBorder="1" applyAlignment="1">
      <alignment horizontal="center" vertical="center"/>
    </xf>
    <xf numFmtId="164" fontId="7" fillId="0" borderId="0" xfId="1" applyNumberFormat="1" applyFont="1" applyFill="1" applyBorder="1" applyAlignment="1">
      <alignment horizontal="center" vertical="center" wrapText="1"/>
    </xf>
    <xf numFmtId="164" fontId="6" fillId="0" borderId="1" xfId="1" applyNumberFormat="1" applyFont="1" applyFill="1" applyBorder="1" applyAlignment="1" applyProtection="1">
      <alignment horizontal="center" vertical="center" wrapText="1"/>
      <protection locked="0"/>
    </xf>
    <xf numFmtId="164" fontId="9" fillId="0" borderId="0" xfId="6" applyNumberFormat="1" applyFont="1" applyFill="1" applyBorder="1" applyAlignment="1">
      <alignment vertical="center"/>
    </xf>
    <xf numFmtId="164" fontId="9" fillId="0" borderId="1" xfId="1" applyNumberFormat="1" applyFont="1" applyFill="1" applyBorder="1" applyAlignment="1">
      <alignment horizontal="left" vertical="center" wrapText="1"/>
    </xf>
    <xf numFmtId="164" fontId="8" fillId="0" borderId="0" xfId="0" applyNumberFormat="1" applyFont="1" applyFill="1" applyBorder="1" applyAlignment="1" applyProtection="1">
      <alignment horizontal="center" vertical="center" wrapText="1"/>
      <protection locked="0"/>
    </xf>
    <xf numFmtId="164" fontId="8" fillId="0" borderId="0" xfId="0" applyNumberFormat="1"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wrapText="1"/>
      <protection locked="0"/>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43" fontId="7" fillId="0" borderId="1" xfId="1" applyFont="1" applyFill="1" applyBorder="1" applyAlignment="1">
      <alignment horizontal="center" vertical="center" wrapText="1"/>
    </xf>
    <xf numFmtId="43" fontId="7" fillId="0" borderId="2" xfId="1" applyFont="1" applyFill="1" applyBorder="1" applyAlignment="1">
      <alignment horizontal="center" vertical="center" wrapText="1"/>
    </xf>
    <xf numFmtId="43" fontId="7" fillId="0" borderId="3" xfId="1" applyFont="1" applyFill="1" applyBorder="1" applyAlignment="1">
      <alignment horizontal="center" vertical="center" wrapText="1"/>
    </xf>
    <xf numFmtId="0" fontId="7" fillId="2" borderId="1" xfId="0" applyFont="1" applyFill="1" applyBorder="1" applyAlignment="1">
      <alignment horizontal="center" vertical="center"/>
    </xf>
  </cellXfs>
  <cellStyles count="11">
    <cellStyle name="Comma" xfId="1" builtinId="3"/>
    <cellStyle name="Comma 2" xfId="6" xr:uid="{00000000-0005-0000-0000-000001000000}"/>
    <cellStyle name="Comma 3" xfId="8" xr:uid="{00000000-0005-0000-0000-000002000000}"/>
    <cellStyle name="Normal" xfId="0" builtinId="0"/>
    <cellStyle name="Normal 2" xfId="2" xr:uid="{00000000-0005-0000-0000-000005000000}"/>
    <cellStyle name="Normal 2 2" xfId="4" xr:uid="{00000000-0005-0000-0000-000006000000}"/>
    <cellStyle name="Normal 3" xfId="3" xr:uid="{00000000-0005-0000-0000-000007000000}"/>
    <cellStyle name="Normal 4" xfId="5" xr:uid="{00000000-0005-0000-0000-000008000000}"/>
    <cellStyle name="Normal 5" xfId="7" xr:uid="{00000000-0005-0000-0000-000009000000}"/>
    <cellStyle name="Normal 6" xfId="9" xr:uid="{00000000-0005-0000-0000-00000A000000}"/>
    <cellStyle name="Percent 2" xfId="10"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CCFFFF"/>
      <color rgb="FFFFCCFF"/>
      <color rgb="FFFF99FF"/>
      <color rgb="FF99FF99"/>
      <color rgb="FFFFA3A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11"/>
  <sheetViews>
    <sheetView showGridLines="0" tabSelected="1" zoomScale="110" zoomScaleNormal="110" workbookViewId="0">
      <pane xSplit="1" ySplit="8" topLeftCell="B9" activePane="bottomRight" state="frozen"/>
      <selection pane="topRight" activeCell="B1" sqref="B1"/>
      <selection pane="bottomLeft" activeCell="A2" sqref="A2"/>
      <selection pane="bottomRight" activeCell="D12" sqref="D12"/>
    </sheetView>
  </sheetViews>
  <sheetFormatPr defaultColWidth="9.109375" defaultRowHeight="12" x14ac:dyDescent="0.25"/>
  <cols>
    <col min="1" max="1" width="10" style="31" bestFit="1" customWidth="1"/>
    <col min="2" max="2" width="19.109375" style="32" customWidth="1"/>
    <col min="3" max="3" width="8.5546875" style="31" bestFit="1" customWidth="1"/>
    <col min="4" max="4" width="6.109375" style="42" customWidth="1"/>
    <col min="5" max="5" width="12.109375" style="32" customWidth="1"/>
    <col min="6" max="6" width="19.88671875" style="31" customWidth="1"/>
    <col min="7" max="7" width="5.88671875" style="31" customWidth="1"/>
    <col min="8" max="8" width="4.6640625" style="42" bestFit="1" customWidth="1"/>
    <col min="9" max="9" width="10.109375" style="33" bestFit="1" customWidth="1"/>
    <col min="10" max="10" width="10.6640625" style="31" bestFit="1" customWidth="1"/>
    <col min="11" max="11" width="14.5546875" style="31" customWidth="1"/>
    <col min="12" max="12" width="15.5546875" style="31" customWidth="1"/>
    <col min="13" max="13" width="5.5546875" style="31" customWidth="1"/>
    <col min="14" max="14" width="8.77734375" style="31" bestFit="1" customWidth="1"/>
    <col min="15" max="15" width="10" style="31" bestFit="1" customWidth="1"/>
    <col min="16" max="16" width="10.6640625" style="31" bestFit="1" customWidth="1"/>
    <col min="17" max="17" width="10.109375" style="31" bestFit="1" customWidth="1"/>
    <col min="18" max="18" width="9.109375" style="31"/>
    <col min="19" max="19" width="7.109375" style="31" bestFit="1" customWidth="1"/>
    <col min="20" max="16384" width="9.109375" style="31"/>
  </cols>
  <sheetData>
    <row r="1" spans="1:26" s="7" customFormat="1" ht="14.4" x14ac:dyDescent="0.25">
      <c r="A1" s="63"/>
      <c r="B1" s="63"/>
      <c r="C1" s="63"/>
      <c r="D1" s="63"/>
      <c r="E1" s="63"/>
      <c r="F1" s="63"/>
      <c r="G1" s="63"/>
      <c r="H1" s="63"/>
      <c r="I1" s="63"/>
      <c r="J1" s="63"/>
      <c r="K1" s="63"/>
      <c r="L1" s="63"/>
      <c r="M1" s="63"/>
      <c r="N1" s="63"/>
      <c r="O1" s="63"/>
      <c r="P1" s="63"/>
    </row>
    <row r="2" spans="1:26" s="7" customFormat="1" ht="14.4" customHeight="1" x14ac:dyDescent="0.25">
      <c r="A2" s="66" t="s">
        <v>80</v>
      </c>
      <c r="B2" s="66"/>
      <c r="C2" s="66"/>
      <c r="D2" s="69">
        <v>14805028</v>
      </c>
      <c r="E2" s="70"/>
      <c r="F2" s="49"/>
      <c r="G2" s="46"/>
      <c r="H2" s="46"/>
      <c r="I2" s="54"/>
      <c r="J2" s="46"/>
      <c r="K2" s="66" t="s">
        <v>78</v>
      </c>
      <c r="L2" s="66"/>
      <c r="M2" s="66"/>
      <c r="N2" s="68">
        <v>1413414</v>
      </c>
      <c r="O2" s="68"/>
      <c r="P2" s="11"/>
      <c r="Q2" s="51"/>
    </row>
    <row r="3" spans="1:26" s="7" customFormat="1" ht="14.4" customHeight="1" x14ac:dyDescent="0.25">
      <c r="A3" s="67" t="s">
        <v>81</v>
      </c>
      <c r="B3" s="67"/>
      <c r="C3" s="67"/>
      <c r="D3" s="69">
        <f>SUMIF(D10:D41,"M",I10:I41)</f>
        <v>14834801</v>
      </c>
      <c r="E3" s="70"/>
      <c r="F3" s="49"/>
      <c r="G3" s="46"/>
      <c r="H3" s="46"/>
      <c r="I3" s="54"/>
      <c r="J3" s="46"/>
      <c r="K3" s="67" t="s">
        <v>79</v>
      </c>
      <c r="L3" s="67"/>
      <c r="M3" s="67"/>
      <c r="N3" s="68">
        <f>SUMIF(D10:D41,"s",I10:I41)</f>
        <v>1319040</v>
      </c>
      <c r="O3" s="68"/>
      <c r="P3" s="11"/>
      <c r="Q3" s="52"/>
    </row>
    <row r="4" spans="1:26" s="7" customFormat="1" ht="14.4" customHeight="1" x14ac:dyDescent="0.25">
      <c r="A4" s="50" t="s">
        <v>74</v>
      </c>
      <c r="B4" s="50"/>
      <c r="C4" s="50"/>
      <c r="D4" s="69">
        <v>94374</v>
      </c>
      <c r="E4" s="70"/>
      <c r="F4" s="49"/>
      <c r="G4" s="46"/>
      <c r="H4" s="46"/>
      <c r="I4" s="54"/>
      <c r="J4" s="46"/>
      <c r="K4" s="71"/>
      <c r="L4" s="71"/>
      <c r="M4" s="71"/>
      <c r="N4" s="71"/>
      <c r="O4" s="71"/>
      <c r="P4" s="11"/>
      <c r="Q4" s="43"/>
    </row>
    <row r="5" spans="1:26" s="7" customFormat="1" ht="14.4" customHeight="1" x14ac:dyDescent="0.25">
      <c r="A5" s="67" t="s">
        <v>82</v>
      </c>
      <c r="B5" s="67"/>
      <c r="C5" s="67"/>
      <c r="D5" s="69">
        <f>D2-D3+D4</f>
        <v>64601</v>
      </c>
      <c r="E5" s="70"/>
      <c r="F5" s="49"/>
      <c r="G5" s="46"/>
      <c r="H5" s="46"/>
      <c r="I5" s="54"/>
      <c r="J5" s="46"/>
      <c r="K5" s="67" t="s">
        <v>76</v>
      </c>
      <c r="L5" s="67"/>
      <c r="M5" s="67"/>
      <c r="N5" s="68">
        <f>IF(D4&lt;&gt;"",0,N2-N3)</f>
        <v>0</v>
      </c>
      <c r="O5" s="68"/>
      <c r="P5" s="11"/>
      <c r="Q5" s="53"/>
    </row>
    <row r="6" spans="1:26" s="7" customFormat="1" ht="8.1" customHeight="1" x14ac:dyDescent="0.25">
      <c r="A6" s="8"/>
      <c r="B6" s="8"/>
      <c r="C6" s="8"/>
      <c r="D6" s="30"/>
      <c r="E6" s="29"/>
      <c r="F6" s="65"/>
      <c r="G6" s="65"/>
      <c r="H6" s="65"/>
      <c r="I6" s="65"/>
      <c r="J6" s="65"/>
    </row>
    <row r="7" spans="1:26" s="7" customFormat="1" ht="14.4" customHeight="1" x14ac:dyDescent="0.25">
      <c r="A7" s="8"/>
      <c r="B7" s="8"/>
      <c r="E7" s="11"/>
      <c r="F7" s="64"/>
      <c r="G7" s="64"/>
      <c r="H7" s="64"/>
      <c r="I7" s="64"/>
      <c r="J7" s="51"/>
    </row>
    <row r="8" spans="1:26" s="1" customFormat="1" ht="62.4" customHeight="1" x14ac:dyDescent="0.25">
      <c r="A8" s="3" t="s">
        <v>0</v>
      </c>
      <c r="B8" s="3" t="s">
        <v>2</v>
      </c>
      <c r="C8" s="3" t="s">
        <v>3</v>
      </c>
      <c r="D8" s="3" t="s">
        <v>4</v>
      </c>
      <c r="E8" s="3" t="s">
        <v>26</v>
      </c>
      <c r="F8" s="3" t="s">
        <v>1</v>
      </c>
      <c r="G8" s="3" t="s">
        <v>83</v>
      </c>
      <c r="H8" s="3" t="s">
        <v>23</v>
      </c>
      <c r="I8" s="55" t="s">
        <v>22</v>
      </c>
      <c r="J8" s="4" t="s">
        <v>72</v>
      </c>
      <c r="K8" s="4" t="s">
        <v>42</v>
      </c>
      <c r="L8" s="4" t="s">
        <v>24</v>
      </c>
      <c r="M8" s="4" t="s">
        <v>11</v>
      </c>
      <c r="N8" s="4" t="s">
        <v>33</v>
      </c>
      <c r="O8" s="3" t="s">
        <v>17</v>
      </c>
      <c r="P8" s="3" t="s">
        <v>16</v>
      </c>
      <c r="Q8" s="3" t="s">
        <v>18</v>
      </c>
      <c r="R8" s="3" t="s">
        <v>9</v>
      </c>
      <c r="S8" s="3" t="s">
        <v>10</v>
      </c>
    </row>
    <row r="9" spans="1:26" x14ac:dyDescent="0.25">
      <c r="B9" s="31"/>
      <c r="D9" s="31"/>
      <c r="H9" s="31"/>
    </row>
    <row r="10" spans="1:26" s="9" customFormat="1" x14ac:dyDescent="0.25">
      <c r="A10" s="34" t="s">
        <v>77</v>
      </c>
      <c r="B10" s="16"/>
      <c r="C10" s="16"/>
      <c r="D10" s="17"/>
      <c r="E10" s="16"/>
      <c r="F10" s="16"/>
      <c r="G10" s="40"/>
      <c r="H10" s="18"/>
      <c r="I10" s="56"/>
      <c r="J10" s="10"/>
      <c r="K10" s="39"/>
      <c r="L10" s="39"/>
      <c r="M10" s="39"/>
      <c r="N10" s="19"/>
      <c r="O10" s="20"/>
      <c r="P10" s="39"/>
    </row>
    <row r="11" spans="1:26" s="14" customFormat="1" ht="48" x14ac:dyDescent="0.25">
      <c r="A11" s="47" t="s">
        <v>59</v>
      </c>
      <c r="B11" s="47" t="s">
        <v>34</v>
      </c>
      <c r="C11" s="47" t="s">
        <v>8</v>
      </c>
      <c r="D11" s="12" t="s">
        <v>27</v>
      </c>
      <c r="E11" s="47" t="s">
        <v>36</v>
      </c>
      <c r="F11" s="47" t="s">
        <v>40</v>
      </c>
      <c r="G11" s="44" t="s">
        <v>31</v>
      </c>
      <c r="H11" s="22">
        <v>80</v>
      </c>
      <c r="I11" s="57">
        <v>1638559</v>
      </c>
      <c r="J11" s="44" t="s">
        <v>84</v>
      </c>
      <c r="K11" s="44" t="s">
        <v>84</v>
      </c>
      <c r="L11" s="44" t="s">
        <v>85</v>
      </c>
      <c r="M11" s="48">
        <v>10</v>
      </c>
      <c r="N11" s="48" t="s">
        <v>84</v>
      </c>
      <c r="O11" s="48" t="s">
        <v>84</v>
      </c>
      <c r="P11" s="48" t="s">
        <v>84</v>
      </c>
      <c r="Q11" s="13" t="s">
        <v>86</v>
      </c>
      <c r="R11" s="13" t="s">
        <v>84</v>
      </c>
      <c r="S11" s="44">
        <v>6</v>
      </c>
      <c r="T11" s="31"/>
      <c r="U11" s="31"/>
      <c r="V11" s="31"/>
      <c r="W11" s="31"/>
      <c r="X11" s="31"/>
      <c r="Y11" s="31"/>
      <c r="Z11" s="31"/>
    </row>
    <row r="12" spans="1:26" s="9" customFormat="1" x14ac:dyDescent="0.25">
      <c r="A12" s="15"/>
      <c r="B12" s="16"/>
      <c r="C12" s="16"/>
      <c r="D12" s="17"/>
      <c r="E12" s="16"/>
      <c r="F12" s="16"/>
      <c r="G12" s="40"/>
      <c r="H12" s="18"/>
      <c r="I12" s="56"/>
      <c r="J12" s="10"/>
      <c r="K12" s="39"/>
      <c r="L12" s="39"/>
      <c r="M12" s="39"/>
      <c r="N12" s="19"/>
      <c r="O12" s="20"/>
      <c r="P12" s="39"/>
    </row>
    <row r="13" spans="1:26" s="9" customFormat="1" x14ac:dyDescent="0.25">
      <c r="A13" s="34" t="s">
        <v>71</v>
      </c>
      <c r="E13" s="35"/>
      <c r="I13" s="36"/>
    </row>
    <row r="14" spans="1:26" s="9" customFormat="1" ht="24" x14ac:dyDescent="0.25">
      <c r="A14" s="47" t="s">
        <v>48</v>
      </c>
      <c r="B14" s="47" t="s">
        <v>49</v>
      </c>
      <c r="C14" s="47" t="s">
        <v>7</v>
      </c>
      <c r="D14" s="12" t="s">
        <v>27</v>
      </c>
      <c r="E14" s="47" t="s">
        <v>37</v>
      </c>
      <c r="F14" s="47" t="s">
        <v>30</v>
      </c>
      <c r="G14" s="44" t="s">
        <v>31</v>
      </c>
      <c r="H14" s="22">
        <v>96</v>
      </c>
      <c r="I14" s="57">
        <v>1678000</v>
      </c>
      <c r="J14" s="44" t="s">
        <v>85</v>
      </c>
      <c r="K14" s="44" t="s">
        <v>84</v>
      </c>
      <c r="L14" s="44" t="s">
        <v>85</v>
      </c>
      <c r="M14" s="48">
        <v>10</v>
      </c>
      <c r="N14" s="48" t="s">
        <v>84</v>
      </c>
      <c r="O14" s="48" t="s">
        <v>84</v>
      </c>
      <c r="P14" s="48" t="s">
        <v>84</v>
      </c>
      <c r="Q14" s="13" t="s">
        <v>86</v>
      </c>
      <c r="R14" s="13" t="s">
        <v>84</v>
      </c>
      <c r="S14" s="44">
        <v>1</v>
      </c>
    </row>
    <row r="15" spans="1:26" s="9" customFormat="1" ht="24" x14ac:dyDescent="0.25">
      <c r="A15" s="47" t="s">
        <v>46</v>
      </c>
      <c r="B15" s="47" t="s">
        <v>47</v>
      </c>
      <c r="C15" s="47" t="s">
        <v>5</v>
      </c>
      <c r="D15" s="12" t="s">
        <v>27</v>
      </c>
      <c r="E15" s="47" t="s">
        <v>36</v>
      </c>
      <c r="F15" s="47" t="s">
        <v>64</v>
      </c>
      <c r="G15" s="44" t="s">
        <v>32</v>
      </c>
      <c r="H15" s="22">
        <v>80</v>
      </c>
      <c r="I15" s="57">
        <v>1638559</v>
      </c>
      <c r="J15" s="44" t="s">
        <v>85</v>
      </c>
      <c r="K15" s="44" t="s">
        <v>84</v>
      </c>
      <c r="L15" s="44" t="s">
        <v>85</v>
      </c>
      <c r="M15" s="48">
        <v>10</v>
      </c>
      <c r="N15" s="48" t="s">
        <v>84</v>
      </c>
      <c r="O15" s="48" t="s">
        <v>84</v>
      </c>
      <c r="P15" s="48" t="s">
        <v>84</v>
      </c>
      <c r="Q15" s="13" t="s">
        <v>86</v>
      </c>
      <c r="R15" s="13" t="s">
        <v>84</v>
      </c>
      <c r="S15" s="44">
        <v>14</v>
      </c>
    </row>
    <row r="16" spans="1:26" s="9" customFormat="1" ht="48" x14ac:dyDescent="0.25">
      <c r="A16" s="47" t="s">
        <v>60</v>
      </c>
      <c r="B16" s="47" t="s">
        <v>25</v>
      </c>
      <c r="C16" s="47" t="s">
        <v>6</v>
      </c>
      <c r="D16" s="12" t="s">
        <v>27</v>
      </c>
      <c r="E16" s="47" t="s">
        <v>36</v>
      </c>
      <c r="F16" s="47" t="s">
        <v>69</v>
      </c>
      <c r="G16" s="44" t="s">
        <v>32</v>
      </c>
      <c r="H16" s="22">
        <v>82</v>
      </c>
      <c r="I16" s="57">
        <v>1679523</v>
      </c>
      <c r="J16" s="44" t="s">
        <v>84</v>
      </c>
      <c r="K16" s="44" t="s">
        <v>84</v>
      </c>
      <c r="L16" s="44" t="s">
        <v>85</v>
      </c>
      <c r="M16" s="48">
        <v>10</v>
      </c>
      <c r="N16" s="48" t="s">
        <v>84</v>
      </c>
      <c r="O16" s="48" t="s">
        <v>84</v>
      </c>
      <c r="P16" s="48" t="s">
        <v>84</v>
      </c>
      <c r="Q16" s="13" t="s">
        <v>86</v>
      </c>
      <c r="R16" s="13" t="s">
        <v>84</v>
      </c>
      <c r="S16" s="44">
        <v>48</v>
      </c>
    </row>
    <row r="17" spans="1:19" s="9" customFormat="1" ht="36" x14ac:dyDescent="0.25">
      <c r="A17" s="47" t="s">
        <v>44</v>
      </c>
      <c r="B17" s="47" t="s">
        <v>45</v>
      </c>
      <c r="C17" s="47" t="s">
        <v>21</v>
      </c>
      <c r="D17" s="12" t="s">
        <v>27</v>
      </c>
      <c r="E17" s="47" t="s">
        <v>29</v>
      </c>
      <c r="F17" s="47" t="s">
        <v>39</v>
      </c>
      <c r="G17" s="44" t="s">
        <v>32</v>
      </c>
      <c r="H17" s="22">
        <v>72</v>
      </c>
      <c r="I17" s="57">
        <v>1200000</v>
      </c>
      <c r="J17" s="44" t="s">
        <v>85</v>
      </c>
      <c r="K17" s="44" t="s">
        <v>84</v>
      </c>
      <c r="L17" s="44" t="s">
        <v>85</v>
      </c>
      <c r="M17" s="48">
        <v>10</v>
      </c>
      <c r="N17" s="48" t="s">
        <v>84</v>
      </c>
      <c r="O17" s="48" t="s">
        <v>84</v>
      </c>
      <c r="P17" s="48" t="s">
        <v>84</v>
      </c>
      <c r="Q17" s="13" t="s">
        <v>86</v>
      </c>
      <c r="R17" s="13" t="s">
        <v>84</v>
      </c>
      <c r="S17" s="44">
        <v>56</v>
      </c>
    </row>
    <row r="18" spans="1:19" s="9" customFormat="1" x14ac:dyDescent="0.25">
      <c r="A18" s="15"/>
      <c r="B18" s="16"/>
      <c r="C18" s="16"/>
      <c r="D18" s="17"/>
      <c r="E18" s="16"/>
      <c r="F18" s="16"/>
      <c r="G18" s="40"/>
      <c r="H18" s="18"/>
      <c r="I18" s="56"/>
      <c r="J18" s="10"/>
      <c r="K18" s="39"/>
      <c r="L18" s="39"/>
      <c r="M18" s="39"/>
      <c r="N18" s="19"/>
      <c r="O18" s="20"/>
      <c r="P18" s="39"/>
    </row>
    <row r="19" spans="1:19" s="9" customFormat="1" x14ac:dyDescent="0.25">
      <c r="A19" s="34" t="s">
        <v>43</v>
      </c>
      <c r="B19" s="16"/>
      <c r="C19" s="16"/>
      <c r="D19" s="17"/>
      <c r="E19" s="16"/>
      <c r="F19" s="16"/>
      <c r="G19" s="40"/>
      <c r="H19" s="18"/>
      <c r="I19" s="56"/>
      <c r="J19" s="10"/>
      <c r="K19" s="39"/>
      <c r="L19" s="39"/>
      <c r="M19" s="39"/>
      <c r="N19" s="19"/>
      <c r="O19" s="20"/>
      <c r="P19" s="39"/>
    </row>
    <row r="20" spans="1:19" s="9" customFormat="1" ht="24" x14ac:dyDescent="0.25">
      <c r="A20" s="47" t="s">
        <v>50</v>
      </c>
      <c r="B20" s="47" t="s">
        <v>51</v>
      </c>
      <c r="C20" s="47" t="s">
        <v>20</v>
      </c>
      <c r="D20" s="12" t="s">
        <v>27</v>
      </c>
      <c r="E20" s="47" t="s">
        <v>28</v>
      </c>
      <c r="F20" s="47" t="s">
        <v>65</v>
      </c>
      <c r="G20" s="44" t="s">
        <v>32</v>
      </c>
      <c r="H20" s="22">
        <v>96</v>
      </c>
      <c r="I20" s="57">
        <v>1698624</v>
      </c>
      <c r="J20" s="44" t="s">
        <v>85</v>
      </c>
      <c r="K20" s="44" t="s">
        <v>85</v>
      </c>
      <c r="L20" s="44" t="s">
        <v>84</v>
      </c>
      <c r="M20" s="48">
        <v>10</v>
      </c>
      <c r="N20" s="48" t="s">
        <v>84</v>
      </c>
      <c r="O20" s="48" t="s">
        <v>84</v>
      </c>
      <c r="P20" s="48" t="s">
        <v>84</v>
      </c>
      <c r="Q20" s="13" t="s">
        <v>86</v>
      </c>
      <c r="R20" s="13" t="s">
        <v>84</v>
      </c>
      <c r="S20" s="44">
        <v>3</v>
      </c>
    </row>
    <row r="21" spans="1:19" s="9" customFormat="1" ht="24" x14ac:dyDescent="0.25">
      <c r="A21" s="47" t="s">
        <v>57</v>
      </c>
      <c r="B21" s="47" t="s">
        <v>58</v>
      </c>
      <c r="C21" s="47" t="s">
        <v>13</v>
      </c>
      <c r="D21" s="12" t="s">
        <v>27</v>
      </c>
      <c r="E21" s="47" t="s">
        <v>28</v>
      </c>
      <c r="F21" s="47" t="s">
        <v>68</v>
      </c>
      <c r="G21" s="44" t="s">
        <v>32</v>
      </c>
      <c r="H21" s="22">
        <v>96</v>
      </c>
      <c r="I21" s="57">
        <v>1698624</v>
      </c>
      <c r="J21" s="44" t="s">
        <v>85</v>
      </c>
      <c r="K21" s="44" t="s">
        <v>85</v>
      </c>
      <c r="L21" s="44" t="s">
        <v>84</v>
      </c>
      <c r="M21" s="48">
        <v>10</v>
      </c>
      <c r="N21" s="48" t="s">
        <v>84</v>
      </c>
      <c r="O21" s="48" t="s">
        <v>84</v>
      </c>
      <c r="P21" s="48" t="s">
        <v>84</v>
      </c>
      <c r="Q21" s="13" t="s">
        <v>86</v>
      </c>
      <c r="R21" s="13" t="s">
        <v>84</v>
      </c>
      <c r="S21" s="44">
        <v>9</v>
      </c>
    </row>
    <row r="22" spans="1:19" s="9" customFormat="1" x14ac:dyDescent="0.25">
      <c r="A22" s="15"/>
      <c r="B22" s="16"/>
      <c r="C22" s="16"/>
      <c r="D22" s="17"/>
      <c r="E22" s="16"/>
      <c r="F22" s="16"/>
      <c r="G22" s="40"/>
      <c r="H22" s="18"/>
      <c r="I22" s="56"/>
      <c r="J22" s="10"/>
      <c r="K22" s="39"/>
      <c r="L22" s="39"/>
      <c r="M22" s="39"/>
      <c r="N22" s="19"/>
      <c r="O22" s="20"/>
      <c r="P22" s="39"/>
    </row>
    <row r="23" spans="1:19" s="9" customFormat="1" x14ac:dyDescent="0.25">
      <c r="A23" s="28" t="s">
        <v>73</v>
      </c>
      <c r="B23" s="16"/>
      <c r="C23" s="16"/>
      <c r="D23" s="17"/>
      <c r="E23" s="16"/>
      <c r="F23" s="16"/>
      <c r="G23" s="40"/>
      <c r="H23" s="18"/>
      <c r="I23" s="56"/>
      <c r="J23" s="21"/>
      <c r="K23" s="37"/>
      <c r="L23" s="37"/>
      <c r="M23" s="37"/>
      <c r="N23" s="19"/>
      <c r="O23" s="20"/>
      <c r="P23" s="39"/>
    </row>
    <row r="24" spans="1:19" s="9" customFormat="1" ht="36" x14ac:dyDescent="0.25">
      <c r="A24" s="47" t="s">
        <v>61</v>
      </c>
      <c r="B24" s="47" t="s">
        <v>62</v>
      </c>
      <c r="C24" s="47" t="s">
        <v>19</v>
      </c>
      <c r="D24" s="12" t="s">
        <v>63</v>
      </c>
      <c r="E24" s="47" t="s">
        <v>38</v>
      </c>
      <c r="F24" s="47" t="s">
        <v>70</v>
      </c>
      <c r="G24" s="44" t="s">
        <v>32</v>
      </c>
      <c r="H24" s="22">
        <v>70</v>
      </c>
      <c r="I24" s="57">
        <v>1319040</v>
      </c>
      <c r="J24" s="44" t="s">
        <v>85</v>
      </c>
      <c r="K24" s="44" t="s">
        <v>85</v>
      </c>
      <c r="L24" s="44" t="s">
        <v>84</v>
      </c>
      <c r="M24" s="48">
        <v>10</v>
      </c>
      <c r="N24" s="48" t="s">
        <v>84</v>
      </c>
      <c r="O24" s="48" t="s">
        <v>84</v>
      </c>
      <c r="P24" s="48" t="s">
        <v>84</v>
      </c>
      <c r="Q24" s="13" t="s">
        <v>86</v>
      </c>
      <c r="R24" s="13" t="s">
        <v>84</v>
      </c>
      <c r="S24" s="44">
        <v>24</v>
      </c>
    </row>
    <row r="25" spans="1:19" s="9" customFormat="1" x14ac:dyDescent="0.25">
      <c r="A25" s="28"/>
      <c r="B25" s="16"/>
      <c r="C25" s="16"/>
      <c r="D25" s="17"/>
      <c r="E25" s="16"/>
      <c r="F25" s="16"/>
      <c r="G25" s="40"/>
      <c r="H25" s="18"/>
      <c r="I25" s="56"/>
      <c r="J25" s="21"/>
      <c r="K25" s="37"/>
      <c r="L25" s="37"/>
      <c r="M25" s="37"/>
      <c r="N25" s="19"/>
      <c r="O25" s="20"/>
      <c r="P25" s="39"/>
    </row>
    <row r="26" spans="1:19" s="9" customFormat="1" x14ac:dyDescent="0.25">
      <c r="A26" s="45" t="s">
        <v>75</v>
      </c>
      <c r="B26" s="25"/>
      <c r="C26" s="26"/>
      <c r="D26" s="17"/>
      <c r="E26" s="25"/>
      <c r="F26" s="25"/>
      <c r="G26" s="27"/>
      <c r="H26" s="24"/>
      <c r="I26" s="23"/>
      <c r="J26" s="21"/>
      <c r="K26" s="21"/>
      <c r="L26" s="21"/>
      <c r="M26" s="37"/>
      <c r="N26" s="37"/>
      <c r="O26" s="37"/>
      <c r="P26" s="37"/>
      <c r="Q26" s="21"/>
      <c r="R26" s="21"/>
      <c r="S26" s="21"/>
    </row>
    <row r="27" spans="1:19" s="9" customFormat="1" ht="24" x14ac:dyDescent="0.25">
      <c r="A27" s="47" t="s">
        <v>52</v>
      </c>
      <c r="B27" s="47" t="s">
        <v>53</v>
      </c>
      <c r="C27" s="47" t="s">
        <v>15</v>
      </c>
      <c r="D27" s="12" t="s">
        <v>27</v>
      </c>
      <c r="E27" s="47" t="s">
        <v>28</v>
      </c>
      <c r="F27" s="47" t="s">
        <v>66</v>
      </c>
      <c r="G27" s="44" t="s">
        <v>31</v>
      </c>
      <c r="H27" s="22">
        <v>86</v>
      </c>
      <c r="I27" s="57">
        <v>1690760</v>
      </c>
      <c r="J27" s="44" t="s">
        <v>85</v>
      </c>
      <c r="K27" s="44" t="s">
        <v>85</v>
      </c>
      <c r="L27" s="44" t="s">
        <v>85</v>
      </c>
      <c r="M27" s="48">
        <v>10</v>
      </c>
      <c r="N27" s="48" t="s">
        <v>84</v>
      </c>
      <c r="O27" s="48" t="s">
        <v>84</v>
      </c>
      <c r="P27" s="48" t="s">
        <v>84</v>
      </c>
      <c r="Q27" s="13" t="s">
        <v>86</v>
      </c>
      <c r="R27" s="13" t="s">
        <v>84</v>
      </c>
      <c r="S27" s="44">
        <v>2</v>
      </c>
    </row>
    <row r="28" spans="1:19" s="9" customFormat="1" ht="24" x14ac:dyDescent="0.25">
      <c r="A28" s="47" t="s">
        <v>54</v>
      </c>
      <c r="B28" s="47" t="s">
        <v>55</v>
      </c>
      <c r="C28" s="47" t="s">
        <v>14</v>
      </c>
      <c r="D28" s="12" t="s">
        <v>27</v>
      </c>
      <c r="E28" s="47" t="s">
        <v>28</v>
      </c>
      <c r="F28" s="47" t="s">
        <v>67</v>
      </c>
      <c r="G28" s="44" t="s">
        <v>31</v>
      </c>
      <c r="H28" s="22">
        <v>72</v>
      </c>
      <c r="I28" s="57">
        <v>1158152</v>
      </c>
      <c r="J28" s="44" t="s">
        <v>85</v>
      </c>
      <c r="K28" s="44" t="s">
        <v>85</v>
      </c>
      <c r="L28" s="44" t="s">
        <v>85</v>
      </c>
      <c r="M28" s="48">
        <v>10</v>
      </c>
      <c r="N28" s="48" t="s">
        <v>84</v>
      </c>
      <c r="O28" s="48" t="s">
        <v>84</v>
      </c>
      <c r="P28" s="48" t="s">
        <v>84</v>
      </c>
      <c r="Q28" s="13" t="s">
        <v>86</v>
      </c>
      <c r="R28" s="13" t="s">
        <v>84</v>
      </c>
      <c r="S28" s="44">
        <v>5</v>
      </c>
    </row>
    <row r="29" spans="1:19" s="9" customFormat="1" ht="36" x14ac:dyDescent="0.25">
      <c r="A29" s="47" t="s">
        <v>56</v>
      </c>
      <c r="B29" s="47" t="s">
        <v>35</v>
      </c>
      <c r="C29" s="47" t="s">
        <v>12</v>
      </c>
      <c r="D29" s="12" t="s">
        <v>27</v>
      </c>
      <c r="E29" s="47" t="s">
        <v>37</v>
      </c>
      <c r="F29" s="47" t="s">
        <v>41</v>
      </c>
      <c r="G29" s="44" t="s">
        <v>31</v>
      </c>
      <c r="H29" s="22">
        <v>40</v>
      </c>
      <c r="I29" s="57">
        <v>754000</v>
      </c>
      <c r="J29" s="44" t="s">
        <v>85</v>
      </c>
      <c r="K29" s="44" t="s">
        <v>85</v>
      </c>
      <c r="L29" s="44" t="s">
        <v>85</v>
      </c>
      <c r="M29" s="48">
        <v>10</v>
      </c>
      <c r="N29" s="48" t="s">
        <v>84</v>
      </c>
      <c r="O29" s="48" t="s">
        <v>84</v>
      </c>
      <c r="P29" s="48" t="s">
        <v>84</v>
      </c>
      <c r="Q29" s="13" t="s">
        <v>86</v>
      </c>
      <c r="R29" s="13" t="s">
        <v>84</v>
      </c>
      <c r="S29" s="44">
        <v>12</v>
      </c>
    </row>
    <row r="30" spans="1:19" s="9" customFormat="1" x14ac:dyDescent="0.25">
      <c r="A30" s="5"/>
      <c r="B30" s="5"/>
      <c r="C30" s="5"/>
      <c r="D30" s="2"/>
      <c r="E30" s="5"/>
      <c r="F30" s="5"/>
      <c r="G30" s="2"/>
      <c r="H30" s="37"/>
      <c r="I30" s="58"/>
      <c r="J30" s="37"/>
      <c r="K30" s="2"/>
      <c r="L30" s="6"/>
      <c r="M30" s="38"/>
      <c r="N30" s="37"/>
      <c r="O30" s="2"/>
      <c r="P30" s="39"/>
    </row>
    <row r="31" spans="1:19" s="9" customFormat="1" x14ac:dyDescent="0.25">
      <c r="A31" s="60" t="s">
        <v>87</v>
      </c>
      <c r="B31" s="60"/>
      <c r="C31" s="60"/>
      <c r="D31" s="61"/>
      <c r="E31" s="41"/>
      <c r="F31" s="41"/>
      <c r="G31" s="37"/>
      <c r="H31" s="37"/>
      <c r="I31" s="59"/>
      <c r="J31" s="37"/>
      <c r="K31" s="37"/>
      <c r="L31" s="37"/>
      <c r="M31" s="6"/>
      <c r="N31" s="37"/>
    </row>
    <row r="32" spans="1:19" s="9" customFormat="1" x14ac:dyDescent="0.25">
      <c r="A32" s="60"/>
      <c r="B32" s="60"/>
      <c r="C32" s="60"/>
      <c r="D32" s="61"/>
      <c r="E32" s="41"/>
      <c r="F32" s="41"/>
      <c r="G32" s="37"/>
      <c r="H32" s="37"/>
      <c r="I32" s="59"/>
      <c r="J32" s="37"/>
      <c r="K32" s="37"/>
      <c r="L32" s="37"/>
      <c r="M32" s="6"/>
      <c r="N32" s="37"/>
    </row>
    <row r="33" spans="1:18" s="9" customFormat="1" x14ac:dyDescent="0.25">
      <c r="A33" s="62" t="s">
        <v>88</v>
      </c>
      <c r="B33" s="62"/>
      <c r="C33" s="62"/>
      <c r="D33" s="62"/>
      <c r="E33" s="62"/>
      <c r="F33" s="62"/>
      <c r="G33" s="62"/>
      <c r="H33" s="62"/>
      <c r="I33" s="62"/>
      <c r="J33" s="62"/>
      <c r="K33" s="62"/>
      <c r="L33" s="62"/>
      <c r="M33" s="62"/>
      <c r="N33" s="62"/>
      <c r="O33" s="62"/>
      <c r="P33" s="62"/>
      <c r="Q33" s="62"/>
      <c r="R33" s="62"/>
    </row>
    <row r="34" spans="1:18" s="9" customFormat="1" x14ac:dyDescent="0.25">
      <c r="A34" s="62"/>
      <c r="B34" s="62"/>
      <c r="C34" s="62"/>
      <c r="D34" s="62"/>
      <c r="E34" s="62"/>
      <c r="F34" s="62"/>
      <c r="G34" s="62"/>
      <c r="H34" s="62"/>
      <c r="I34" s="62"/>
      <c r="J34" s="62"/>
      <c r="K34" s="62"/>
      <c r="L34" s="62"/>
      <c r="M34" s="62"/>
      <c r="N34" s="62"/>
      <c r="O34" s="62"/>
      <c r="P34" s="62"/>
      <c r="Q34" s="62"/>
      <c r="R34" s="62"/>
    </row>
    <row r="35" spans="1:18" s="9" customFormat="1" x14ac:dyDescent="0.25">
      <c r="E35" s="35"/>
      <c r="I35" s="36"/>
    </row>
    <row r="36" spans="1:18" s="9" customFormat="1" x14ac:dyDescent="0.25">
      <c r="E36" s="35"/>
      <c r="I36" s="36"/>
    </row>
    <row r="37" spans="1:18" s="9" customFormat="1" x14ac:dyDescent="0.25">
      <c r="E37" s="35"/>
      <c r="I37" s="36"/>
    </row>
    <row r="38" spans="1:18" s="9" customFormat="1" x14ac:dyDescent="0.25">
      <c r="E38" s="35"/>
      <c r="I38" s="36"/>
    </row>
    <row r="39" spans="1:18" s="9" customFormat="1" x14ac:dyDescent="0.25">
      <c r="E39" s="35"/>
      <c r="I39" s="36"/>
    </row>
    <row r="40" spans="1:18" s="9" customFormat="1" x14ac:dyDescent="0.25">
      <c r="E40" s="35"/>
      <c r="I40" s="36"/>
    </row>
    <row r="41" spans="1:18" s="9" customFormat="1" x14ac:dyDescent="0.25">
      <c r="E41" s="35"/>
      <c r="I41" s="36"/>
    </row>
    <row r="42" spans="1:18" s="9" customFormat="1" x14ac:dyDescent="0.25">
      <c r="E42" s="35"/>
      <c r="I42" s="36"/>
    </row>
    <row r="43" spans="1:18" s="9" customFormat="1" x14ac:dyDescent="0.25">
      <c r="E43" s="35"/>
      <c r="I43" s="36"/>
    </row>
    <row r="44" spans="1:18" s="9" customFormat="1" x14ac:dyDescent="0.25">
      <c r="E44" s="35"/>
      <c r="I44" s="36"/>
    </row>
    <row r="45" spans="1:18" s="9" customFormat="1" x14ac:dyDescent="0.25">
      <c r="E45" s="35"/>
      <c r="I45" s="36"/>
    </row>
    <row r="46" spans="1:18" s="9" customFormat="1" x14ac:dyDescent="0.25">
      <c r="E46" s="35"/>
      <c r="I46" s="36"/>
    </row>
    <row r="47" spans="1:18" s="9" customFormat="1" x14ac:dyDescent="0.25">
      <c r="E47" s="35"/>
      <c r="I47" s="36"/>
    </row>
    <row r="48" spans="1:18" s="9" customFormat="1" x14ac:dyDescent="0.25">
      <c r="E48" s="35"/>
      <c r="I48" s="36"/>
    </row>
    <row r="49" spans="2:9" s="9" customFormat="1" x14ac:dyDescent="0.25">
      <c r="E49" s="35"/>
      <c r="I49" s="36"/>
    </row>
    <row r="50" spans="2:9" s="9" customFormat="1" x14ac:dyDescent="0.25">
      <c r="E50" s="35"/>
      <c r="I50" s="36"/>
    </row>
    <row r="51" spans="2:9" s="9" customFormat="1" x14ac:dyDescent="0.25">
      <c r="E51" s="35"/>
      <c r="I51" s="36"/>
    </row>
    <row r="52" spans="2:9" s="9" customFormat="1" x14ac:dyDescent="0.25">
      <c r="E52" s="35"/>
      <c r="I52" s="36"/>
    </row>
    <row r="53" spans="2:9" s="9" customFormat="1" x14ac:dyDescent="0.25">
      <c r="E53" s="35"/>
      <c r="I53" s="36"/>
    </row>
    <row r="54" spans="2:9" s="9" customFormat="1" x14ac:dyDescent="0.25">
      <c r="E54" s="35"/>
      <c r="I54" s="36"/>
    </row>
    <row r="55" spans="2:9" s="9" customFormat="1" x14ac:dyDescent="0.25">
      <c r="E55" s="35"/>
      <c r="I55" s="36"/>
    </row>
    <row r="56" spans="2:9" s="9" customFormat="1" x14ac:dyDescent="0.25">
      <c r="E56" s="35"/>
      <c r="I56" s="36"/>
    </row>
    <row r="57" spans="2:9" s="9" customFormat="1" x14ac:dyDescent="0.25">
      <c r="E57" s="35"/>
      <c r="I57" s="36"/>
    </row>
    <row r="58" spans="2:9" s="9" customFormat="1" x14ac:dyDescent="0.25">
      <c r="E58" s="35"/>
      <c r="I58" s="36"/>
    </row>
    <row r="59" spans="2:9" s="9" customFormat="1" x14ac:dyDescent="0.25">
      <c r="E59" s="35"/>
      <c r="I59" s="36"/>
    </row>
    <row r="60" spans="2:9" x14ac:dyDescent="0.25">
      <c r="B60" s="31"/>
      <c r="D60" s="31"/>
      <c r="H60" s="31"/>
    </row>
    <row r="61" spans="2:9" x14ac:dyDescent="0.25">
      <c r="B61" s="31"/>
      <c r="D61" s="31"/>
      <c r="H61" s="31"/>
    </row>
    <row r="62" spans="2:9" x14ac:dyDescent="0.25">
      <c r="B62" s="31"/>
      <c r="D62" s="31"/>
      <c r="H62" s="31"/>
    </row>
    <row r="63" spans="2:9" x14ac:dyDescent="0.25">
      <c r="B63" s="31"/>
      <c r="D63" s="31"/>
      <c r="H63" s="31"/>
    </row>
    <row r="64" spans="2:9" x14ac:dyDescent="0.25">
      <c r="B64" s="31"/>
      <c r="D64" s="31"/>
      <c r="H64" s="31"/>
    </row>
    <row r="65" spans="2:8" x14ac:dyDescent="0.25">
      <c r="B65" s="31"/>
      <c r="D65" s="31"/>
      <c r="H65" s="31"/>
    </row>
    <row r="66" spans="2:8" x14ac:dyDescent="0.25">
      <c r="B66" s="31"/>
      <c r="D66" s="31"/>
      <c r="H66" s="31"/>
    </row>
    <row r="67" spans="2:8" x14ac:dyDescent="0.25">
      <c r="B67" s="31"/>
      <c r="D67" s="31"/>
      <c r="H67" s="31"/>
    </row>
    <row r="68" spans="2:8" x14ac:dyDescent="0.25">
      <c r="B68" s="31"/>
      <c r="D68" s="31"/>
      <c r="H68" s="31"/>
    </row>
    <row r="69" spans="2:8" x14ac:dyDescent="0.25">
      <c r="B69" s="31"/>
      <c r="D69" s="31"/>
      <c r="H69" s="31"/>
    </row>
    <row r="70" spans="2:8" x14ac:dyDescent="0.25">
      <c r="B70" s="31"/>
      <c r="D70" s="31"/>
      <c r="H70" s="31"/>
    </row>
    <row r="71" spans="2:8" x14ac:dyDescent="0.25">
      <c r="B71" s="31"/>
      <c r="D71" s="31"/>
      <c r="H71" s="31"/>
    </row>
    <row r="72" spans="2:8" x14ac:dyDescent="0.25">
      <c r="B72" s="31"/>
      <c r="D72" s="31"/>
      <c r="H72" s="31"/>
    </row>
    <row r="73" spans="2:8" x14ac:dyDescent="0.25">
      <c r="B73" s="31"/>
      <c r="D73" s="31"/>
      <c r="H73" s="31"/>
    </row>
    <row r="74" spans="2:8" x14ac:dyDescent="0.25">
      <c r="B74" s="31"/>
      <c r="D74" s="31"/>
      <c r="H74" s="31"/>
    </row>
    <row r="75" spans="2:8" x14ac:dyDescent="0.25">
      <c r="B75" s="31"/>
      <c r="D75" s="31"/>
      <c r="H75" s="31"/>
    </row>
    <row r="76" spans="2:8" x14ac:dyDescent="0.25">
      <c r="B76" s="31"/>
      <c r="D76" s="31"/>
      <c r="H76" s="31"/>
    </row>
    <row r="77" spans="2:8" x14ac:dyDescent="0.25">
      <c r="B77" s="31"/>
      <c r="D77" s="31"/>
      <c r="H77" s="31"/>
    </row>
    <row r="78" spans="2:8" x14ac:dyDescent="0.25">
      <c r="B78" s="31"/>
      <c r="D78" s="31"/>
      <c r="H78" s="31"/>
    </row>
    <row r="79" spans="2:8" x14ac:dyDescent="0.25">
      <c r="B79" s="31"/>
      <c r="D79" s="31"/>
      <c r="H79" s="31"/>
    </row>
    <row r="80" spans="2:8" x14ac:dyDescent="0.25">
      <c r="B80" s="31"/>
      <c r="D80" s="31"/>
      <c r="H80" s="31"/>
    </row>
    <row r="81" spans="2:8" x14ac:dyDescent="0.25">
      <c r="B81" s="31"/>
      <c r="D81" s="31"/>
      <c r="H81" s="31"/>
    </row>
    <row r="82" spans="2:8" x14ac:dyDescent="0.25">
      <c r="B82" s="31"/>
      <c r="D82" s="31"/>
      <c r="H82" s="31"/>
    </row>
    <row r="83" spans="2:8" x14ac:dyDescent="0.25">
      <c r="B83" s="31"/>
      <c r="D83" s="31"/>
      <c r="H83" s="31"/>
    </row>
    <row r="84" spans="2:8" x14ac:dyDescent="0.25">
      <c r="B84" s="31"/>
      <c r="D84" s="31"/>
      <c r="H84" s="31"/>
    </row>
    <row r="85" spans="2:8" x14ac:dyDescent="0.25">
      <c r="B85" s="31"/>
      <c r="D85" s="31"/>
      <c r="H85" s="31"/>
    </row>
    <row r="86" spans="2:8" x14ac:dyDescent="0.25">
      <c r="B86" s="31"/>
      <c r="D86" s="31"/>
      <c r="H86" s="31"/>
    </row>
    <row r="87" spans="2:8" x14ac:dyDescent="0.25">
      <c r="B87" s="31"/>
      <c r="D87" s="31"/>
      <c r="H87" s="31"/>
    </row>
    <row r="88" spans="2:8" x14ac:dyDescent="0.25">
      <c r="B88" s="31"/>
      <c r="D88" s="31"/>
      <c r="H88" s="31"/>
    </row>
    <row r="89" spans="2:8" x14ac:dyDescent="0.25">
      <c r="B89" s="31"/>
      <c r="D89" s="31"/>
      <c r="H89" s="31"/>
    </row>
    <row r="90" spans="2:8" x14ac:dyDescent="0.25">
      <c r="B90" s="31"/>
      <c r="D90" s="31"/>
      <c r="H90" s="31"/>
    </row>
    <row r="91" spans="2:8" x14ac:dyDescent="0.25">
      <c r="B91" s="31"/>
      <c r="D91" s="31"/>
      <c r="H91" s="31"/>
    </row>
    <row r="92" spans="2:8" x14ac:dyDescent="0.25">
      <c r="B92" s="31"/>
      <c r="D92" s="31"/>
      <c r="H92" s="31"/>
    </row>
    <row r="93" spans="2:8" x14ac:dyDescent="0.25">
      <c r="B93" s="31"/>
      <c r="D93" s="31"/>
      <c r="H93" s="31"/>
    </row>
    <row r="94" spans="2:8" x14ac:dyDescent="0.25">
      <c r="B94" s="31"/>
      <c r="D94" s="31"/>
      <c r="H94" s="31"/>
    </row>
    <row r="95" spans="2:8" x14ac:dyDescent="0.25">
      <c r="B95" s="31"/>
      <c r="D95" s="31"/>
      <c r="H95" s="31"/>
    </row>
    <row r="96" spans="2:8" x14ac:dyDescent="0.25">
      <c r="B96" s="31"/>
      <c r="D96" s="31"/>
      <c r="H96" s="31"/>
    </row>
    <row r="97" spans="2:8" x14ac:dyDescent="0.25">
      <c r="B97" s="31"/>
      <c r="D97" s="31"/>
      <c r="H97" s="31"/>
    </row>
    <row r="98" spans="2:8" x14ac:dyDescent="0.25">
      <c r="B98" s="31"/>
      <c r="D98" s="31"/>
      <c r="H98" s="31"/>
    </row>
    <row r="99" spans="2:8" x14ac:dyDescent="0.25">
      <c r="B99" s="31"/>
      <c r="D99" s="31"/>
      <c r="H99" s="31"/>
    </row>
    <row r="100" spans="2:8" x14ac:dyDescent="0.25">
      <c r="B100" s="31"/>
      <c r="D100" s="31"/>
      <c r="H100" s="31"/>
    </row>
    <row r="101" spans="2:8" x14ac:dyDescent="0.25">
      <c r="B101" s="31"/>
      <c r="D101" s="31"/>
      <c r="H101" s="31"/>
    </row>
    <row r="102" spans="2:8" x14ac:dyDescent="0.25">
      <c r="B102" s="31"/>
      <c r="D102" s="31"/>
      <c r="H102" s="31"/>
    </row>
    <row r="103" spans="2:8" x14ac:dyDescent="0.25">
      <c r="B103" s="31"/>
      <c r="D103" s="31"/>
      <c r="H103" s="31"/>
    </row>
    <row r="104" spans="2:8" x14ac:dyDescent="0.25">
      <c r="B104" s="31"/>
      <c r="D104" s="31"/>
      <c r="H104" s="31"/>
    </row>
    <row r="105" spans="2:8" x14ac:dyDescent="0.25">
      <c r="B105" s="31"/>
      <c r="D105" s="31"/>
      <c r="H105" s="31"/>
    </row>
    <row r="106" spans="2:8" x14ac:dyDescent="0.25">
      <c r="B106" s="31"/>
      <c r="D106" s="31"/>
      <c r="H106" s="31"/>
    </row>
    <row r="107" spans="2:8" x14ac:dyDescent="0.25">
      <c r="B107" s="31"/>
      <c r="D107" s="31"/>
      <c r="H107" s="31"/>
    </row>
    <row r="108" spans="2:8" x14ac:dyDescent="0.25">
      <c r="B108" s="31"/>
      <c r="D108" s="31"/>
      <c r="H108" s="31"/>
    </row>
    <row r="109" spans="2:8" x14ac:dyDescent="0.25">
      <c r="B109" s="31"/>
      <c r="D109" s="31"/>
      <c r="H109" s="31"/>
    </row>
    <row r="110" spans="2:8" x14ac:dyDescent="0.25">
      <c r="B110" s="31"/>
      <c r="D110" s="31"/>
      <c r="H110" s="31"/>
    </row>
    <row r="111" spans="2:8" x14ac:dyDescent="0.25">
      <c r="B111" s="31"/>
      <c r="D111" s="31"/>
      <c r="H111" s="31"/>
    </row>
  </sheetData>
  <mergeCells count="18">
    <mergeCell ref="N3:O3"/>
    <mergeCell ref="K4:O4"/>
    <mergeCell ref="A33:R34"/>
    <mergeCell ref="A1:P1"/>
    <mergeCell ref="F7:I7"/>
    <mergeCell ref="F6:J6"/>
    <mergeCell ref="A2:C2"/>
    <mergeCell ref="A3:C3"/>
    <mergeCell ref="A5:C5"/>
    <mergeCell ref="N5:O5"/>
    <mergeCell ref="K5:M5"/>
    <mergeCell ref="K3:M3"/>
    <mergeCell ref="K2:M2"/>
    <mergeCell ref="D2:E2"/>
    <mergeCell ref="D3:E3"/>
    <mergeCell ref="D4:E4"/>
    <mergeCell ref="D5:E5"/>
    <mergeCell ref="N2:O2"/>
  </mergeCells>
  <pageMargins left="0.7" right="0.7" top="0.75" bottom="0.75" header="0.3" footer="0.3"/>
  <pageSetup paperSize="5" scale="78" orientation="landscape" r:id="rId1"/>
  <headerFooter alignWithMargins="0">
    <oddHeader>&amp;C&amp;"Arial,Bold"&amp;14 RFA 2019-113 -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1AAEEAFC29C94EA764E8410AB3B4C7" ma:contentTypeVersion="0" ma:contentTypeDescription="Create a new document." ma:contentTypeScope="" ma:versionID="d650c39c7c134832562e60cb059c45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B0A161-2785-449B-9828-FB2BED95E1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E21B867-BD36-444B-8E3B-DD71EBC752A8}">
  <ds:schemaRefs>
    <ds:schemaRef ds:uri="http://schemas.microsoft.com/sharepoint/v3/contenttype/forms"/>
  </ds:schemaRefs>
</ds:datastoreItem>
</file>

<file path=customXml/itemProps3.xml><?xml version="1.0" encoding="utf-8"?>
<ds:datastoreItem xmlns:ds="http://schemas.openxmlformats.org/officeDocument/2006/customXml" ds:itemID="{C63D3EE6-DF26-4BFD-A984-B777D5F447D2}">
  <ds:schemaRefs>
    <ds:schemaRef ds:uri="http://purl.org/dc/dcmitype/"/>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2013-05-09T20:50:22Z</dcterms:created>
  <dcterms:modified xsi:type="dcterms:W3CDTF">2020-03-02T21:43:10Z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0x0101006E1AAEEAFC29C94EA764E8410AB3B4C7</vt:lpwstr>
  </property>
</Properties>
</file>