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intranet.floridahousing.org/sites/MF/allocations/Jeans SharePoint/all Ranking/2019 Spreadsheets/2019-115 Preservation/"/>
    </mc:Choice>
  </mc:AlternateContent>
  <xr:revisionPtr revIDLastSave="0" documentId="13_ncr:1_{52B244B0-3B9E-4F3A-B390-11992BE599A5}" xr6:coauthVersionLast="44" xr6:coauthVersionMax="44" xr10:uidLastSave="{00000000-0000-0000-0000-000000000000}"/>
  <bookViews>
    <workbookView xWindow="-108" yWindow="-108" windowWidth="23256" windowHeight="12576" xr2:uid="{2AF976F2-BE4E-428D-BC5B-CB30D63706AB}"/>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1" i="1" l="1"/>
  <c r="K30" i="1"/>
  <c r="K29" i="1"/>
  <c r="K28" i="1"/>
  <c r="D3" i="1"/>
  <c r="D4" i="1" s="1"/>
</calcChain>
</file>

<file path=xl/sharedStrings.xml><?xml version="1.0" encoding="utf-8"?>
<sst xmlns="http://schemas.openxmlformats.org/spreadsheetml/2006/main" count="230" uniqueCount="89">
  <si>
    <t>Total HC Available for RFA</t>
  </si>
  <si>
    <t>Total HC Allocated</t>
  </si>
  <si>
    <t>Total HC Remaining</t>
  </si>
  <si>
    <t>Application Number</t>
  </si>
  <si>
    <t>Name of Development</t>
  </si>
  <si>
    <t>County</t>
  </si>
  <si>
    <t>County Size</t>
  </si>
  <si>
    <t>Name of Authorized Principal Representative</t>
  </si>
  <si>
    <t>Name of Developer</t>
  </si>
  <si>
    <t>Demo</t>
  </si>
  <si>
    <t>Total Units</t>
  </si>
  <si>
    <t>HC Request Amount</t>
  </si>
  <si>
    <t>Eligible For Funding?</t>
  </si>
  <si>
    <t>County Award Tally</t>
  </si>
  <si>
    <t>NP?</t>
  </si>
  <si>
    <t>RD 515?</t>
  </si>
  <si>
    <t>Total Points</t>
  </si>
  <si>
    <t>Proximity Funding Preference</t>
  </si>
  <si>
    <t>Age of Development Funding Preference</t>
  </si>
  <si>
    <t>RA Level 1, 2, or 3 Funding Preference</t>
  </si>
  <si>
    <t>ESS Construction Funding Preference</t>
  </si>
  <si>
    <t>Per Unit Construction Funding Preference</t>
  </si>
  <si>
    <t>Total Corp Funding Per Set-Aside</t>
  </si>
  <si>
    <t>Leveraging Classification</t>
  </si>
  <si>
    <t>RA Level</t>
  </si>
  <si>
    <t>Florida Job Creation Preference</t>
  </si>
  <si>
    <t>Lottery Number</t>
  </si>
  <si>
    <t>Fund?</t>
  </si>
  <si>
    <t>Non-Profit Goal</t>
  </si>
  <si>
    <t>2020-160C</t>
  </si>
  <si>
    <t>Fair Havens Village</t>
  </si>
  <si>
    <t>Highlands</t>
  </si>
  <si>
    <t>M</t>
  </si>
  <si>
    <t>Matthew D. Rule</t>
  </si>
  <si>
    <t>National Church Residences</t>
  </si>
  <si>
    <t>E, Non-ALF</t>
  </si>
  <si>
    <t>Y</t>
  </si>
  <si>
    <t>N</t>
  </si>
  <si>
    <t>A</t>
  </si>
  <si>
    <t>RD 515 Development in Medium or Small County Goal</t>
  </si>
  <si>
    <t>2020-157C</t>
  </si>
  <si>
    <t>Amelia Village</t>
  </si>
  <si>
    <t>Indian River</t>
  </si>
  <si>
    <t>Robert K. Trent</t>
  </si>
  <si>
    <t>Amelia Village Developer, LLC</t>
  </si>
  <si>
    <t>Non-RD 515 Development Family Demographic Goal</t>
  </si>
  <si>
    <t>2020-156C</t>
  </si>
  <si>
    <t>Palm Place Apartments</t>
  </si>
  <si>
    <t>Polk</t>
  </si>
  <si>
    <t>Darren Smith</t>
  </si>
  <si>
    <t>Pantheon Development Group, LLC and Winter Haven Housing Supportive Services, Inc.</t>
  </si>
  <si>
    <t>F</t>
  </si>
  <si>
    <t>Non RD 515 Development Applications with the Elderly or Persons with a Disability Demographic</t>
  </si>
  <si>
    <t>2020-155C</t>
  </si>
  <si>
    <t>Pablo Hamlet</t>
  </si>
  <si>
    <t>Duval</t>
  </si>
  <si>
    <t>L</t>
  </si>
  <si>
    <t>SHAG Development, LLC; Bove Investment PH, LLC</t>
  </si>
  <si>
    <t>2020-159C</t>
  </si>
  <si>
    <t>Cedar Oaks</t>
  </si>
  <si>
    <t>Volusia</t>
  </si>
  <si>
    <t>2020-158C</t>
  </si>
  <si>
    <t>Palm Harbor Apartments</t>
  </si>
  <si>
    <t>Lee</t>
  </si>
  <si>
    <t>RD 515 Elderly or RD 515 Family Application</t>
  </si>
  <si>
    <t>2020-162C</t>
  </si>
  <si>
    <t>Timbers Apartments</t>
  </si>
  <si>
    <t>Dixie</t>
  </si>
  <si>
    <t>S</t>
  </si>
  <si>
    <t>Joseph F. Chapman, IV</t>
  </si>
  <si>
    <t>Royal American Properties, LLC</t>
  </si>
  <si>
    <t>Board approved the following Applications for funding at the 1/23/20 Board Meeting</t>
  </si>
  <si>
    <t>2020-153C</t>
  </si>
  <si>
    <t>Trenton Apartments</t>
  </si>
  <si>
    <t>Gilchrist</t>
  </si>
  <si>
    <t>2020-164C</t>
  </si>
  <si>
    <t>Orangewood Apartments</t>
  </si>
  <si>
    <t>Bradford</t>
  </si>
  <si>
    <t>2020-161C</t>
  </si>
  <si>
    <t>Prairie Oaks Apartments</t>
  </si>
  <si>
    <t>Levy</t>
  </si>
  <si>
    <t>2020-154C</t>
  </si>
  <si>
    <t>Tampa Heights</t>
  </si>
  <si>
    <t>Hillsborough</t>
  </si>
  <si>
    <t>Scott Seckinger</t>
  </si>
  <si>
    <t>Southport Development, Inc. a WA corporation doing business in FL as Southport Development Services, Inc.</t>
  </si>
  <si>
    <t>B</t>
  </si>
  <si>
    <t>On January 23, 2020,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</si>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</sst>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10" x14ac:knownFonts="1">
    <font>
      <sz val="10"/>
      <name val="Arial"/>
    </font>
    <font>
      <b/>
      <sz val="11"/>
      <name val="Calibri"/>
      <family val="2"/>
      <scheme val="minor"/>
    </font>
    <font>
      <sz val="10"/>
      <name val="Arial"/>
      <family val="2"/>
    </font>
    <font>
      <b/>
      <sz val="9"/>
      <color theme="1"/>
      <name val="Calibri"/>
      <family val="2"/>
      <scheme val="minor"/>
    </font>
    <font>
      <b/>
      <sz val="9"/>
      <color rgb="FF0000FF"/>
      <name val="Calibri"/>
      <family val="2"/>
      <scheme val="minor"/>
    </font>
    <font>
      <sz val="9"/>
      <name val="Calibri"/>
      <family val="2"/>
      <scheme val="minor"/>
    </font>
    <font>
      <b/>
      <sz val="9"/>
      <name val="Calibri"/>
      <family val="2"/>
      <scheme val="minor"/>
    </font>
    <font>
      <sz val="9"/>
      <color theme="1"/>
      <name val="Calibri"/>
      <family val="2"/>
      <scheme val="minor"/>
    </font>
    <font>
      <sz val="9"/>
      <color indexed="8"/>
      <name val="Calibri"/>
      <family val="2"/>
      <scheme val="minor"/>
    </font>
    <font>
      <sz val="9"/>
      <color rgb="FF0000FF"/>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50">
    <xf numFmtId="0" fontId="0" fillId="0" borderId="0" xfId="0"/>
    <xf numFmtId="0" fontId="1" fillId="0" borderId="0" xfId="0" applyFont="1" applyAlignment="1">
      <alignment horizontal="center" vertical="center"/>
    </xf>
    <xf numFmtId="44" fontId="1" fillId="0" borderId="0" xfId="2"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164" fontId="1" fillId="0" borderId="0" xfId="1" applyNumberFormat="1" applyFont="1" applyAlignment="1">
      <alignment vertical="center"/>
    </xf>
    <xf numFmtId="0" fontId="1" fillId="0" borderId="1" xfId="0" applyFont="1" applyBorder="1" applyAlignment="1">
      <alignment horizontal="left" vertical="center" wrapText="1"/>
    </xf>
    <xf numFmtId="43" fontId="1" fillId="0" borderId="1" xfId="1" applyFont="1" applyBorder="1" applyAlignment="1">
      <alignment horizontal="center" vertical="center" wrapText="1"/>
    </xf>
    <xf numFmtId="0" fontId="1" fillId="0" borderId="1" xfId="0" applyFont="1" applyBorder="1" applyAlignment="1">
      <alignment horizontal="left" vertical="center"/>
    </xf>
    <xf numFmtId="43" fontId="1" fillId="0" borderId="1" xfId="1" applyFont="1" applyBorder="1" applyAlignment="1">
      <alignment horizontal="center" vertical="center"/>
    </xf>
    <xf numFmtId="43" fontId="1" fillId="0" borderId="1" xfId="0" applyNumberFormat="1" applyFont="1" applyBorder="1" applyAlignment="1">
      <alignment horizontal="center" vertical="center"/>
    </xf>
    <xf numFmtId="164" fontId="1" fillId="0" borderId="0" xfId="1" applyNumberFormat="1" applyFont="1" applyAlignment="1">
      <alignment horizontal="left" vertical="center"/>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164" fontId="5" fillId="0" borderId="0" xfId="1" applyNumberFormat="1" applyFont="1" applyAlignment="1">
      <alignment vertical="center"/>
    </xf>
    <xf numFmtId="0" fontId="6" fillId="0" borderId="0" xfId="0" applyFont="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43" fontId="7" fillId="0" borderId="1" xfId="1" applyFont="1" applyBorder="1" applyAlignment="1">
      <alignment horizontal="left" vertical="center" wrapText="1"/>
    </xf>
    <xf numFmtId="0" fontId="8"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43" fontId="7" fillId="0" borderId="1" xfId="1" applyFont="1" applyBorder="1" applyAlignment="1">
      <alignment horizontal="center" vertical="center"/>
    </xf>
    <xf numFmtId="0" fontId="5" fillId="0" borderId="1" xfId="0" applyFont="1" applyBorder="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pplyProtection="1">
      <alignment horizontal="center" vertical="center" wrapText="1"/>
      <protection locked="0"/>
    </xf>
    <xf numFmtId="43" fontId="7" fillId="0" borderId="0" xfId="1" applyFont="1" applyAlignment="1">
      <alignment horizontal="left" vertical="center" wrapText="1"/>
    </xf>
    <xf numFmtId="4" fontId="5" fillId="0" borderId="0" xfId="0" applyNumberFormat="1" applyFont="1" applyAlignment="1">
      <alignment horizontal="center" vertical="center"/>
    </xf>
    <xf numFmtId="4" fontId="7" fillId="0" borderId="0" xfId="1" applyNumberFormat="1"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164" fontId="7" fillId="0" borderId="0" xfId="1" applyNumberFormat="1" applyFont="1" applyAlignment="1">
      <alignment vertical="center"/>
    </xf>
    <xf numFmtId="0" fontId="9" fillId="0" borderId="0" xfId="0" applyFont="1" applyAlignment="1" applyProtection="1">
      <alignment horizontal="center" vertical="center" wrapText="1"/>
      <protection locked="0"/>
    </xf>
    <xf numFmtId="43" fontId="7" fillId="0" borderId="0" xfId="1" applyFont="1" applyAlignment="1">
      <alignment vertical="center"/>
    </xf>
    <xf numFmtId="0" fontId="3" fillId="0" borderId="0" xfId="0" applyFont="1" applyAlignment="1">
      <alignment vertical="center"/>
    </xf>
    <xf numFmtId="0" fontId="8" fillId="0" borderId="0" xfId="0" applyFont="1" applyAlignment="1" applyProtection="1">
      <alignment vertical="center" wrapText="1"/>
      <protection locked="0"/>
    </xf>
    <xf numFmtId="0" fontId="8" fillId="0" borderId="0" xfId="0" applyFont="1" applyAlignment="1" applyProtection="1">
      <alignment horizontal="left" vertical="center" wrapText="1"/>
      <protection locked="0"/>
    </xf>
    <xf numFmtId="8" fontId="8" fillId="0" borderId="0" xfId="0" applyNumberFormat="1" applyFont="1" applyAlignment="1" applyProtection="1">
      <alignment vertical="center" wrapText="1"/>
      <protection locked="0"/>
    </xf>
    <xf numFmtId="8" fontId="5" fillId="0" borderId="0" xfId="0" applyNumberFormat="1" applyFont="1" applyAlignment="1">
      <alignment vertical="center"/>
    </xf>
    <xf numFmtId="0" fontId="5" fillId="0" borderId="0" xfId="0" applyFont="1" applyAlignment="1">
      <alignment vertical="center" wrapText="1"/>
    </xf>
    <xf numFmtId="0" fontId="5" fillId="0" borderId="0" xfId="0" applyFont="1" applyFill="1" applyAlignment="1">
      <alignment vertical="center"/>
    </xf>
    <xf numFmtId="0" fontId="5" fillId="0" borderId="0" xfId="0" applyFont="1" applyAlignment="1">
      <alignment horizontal="left" vertical="center" wrapText="1"/>
    </xf>
  </cellXfs>
  <cellStyles count="3">
    <cellStyle name="Comma" xfId="1" builtinId="3"/>
    <cellStyle name="Currency" xfId="2" builtinId="4"/>
    <cellStyle name="Normal" xfId="0" builtinId="0"/>
  </cellStyles>
  <dxfs count="190">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00"/>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8"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1C1F8-C88E-4348-BBBC-2F9EB6F4FF5D}">
  <sheetPr>
    <pageSetUpPr fitToPage="1"/>
  </sheetPr>
  <dimension ref="A1:Y102"/>
  <sheetViews>
    <sheetView showGridLines="0" tabSelected="1" zoomScale="120" zoomScaleNormal="120" zoomScaleSheetLayoutView="80" workbookViewId="0">
      <pane xSplit="1" ySplit="6" topLeftCell="B7" activePane="bottomRight" state="frozen"/>
      <selection pane="topRight" activeCell="B1" sqref="B1"/>
      <selection pane="bottomLeft" activeCell="A2" sqref="A2"/>
      <selection pane="bottomRight" activeCell="A9" sqref="A9"/>
    </sheetView>
  </sheetViews>
  <sheetFormatPr defaultColWidth="9.33203125" defaultRowHeight="12" x14ac:dyDescent="0.25"/>
  <cols>
    <col min="1" max="1" width="8.88671875" style="17" customWidth="1"/>
    <col min="2" max="2" width="15.109375" style="47" customWidth="1"/>
    <col min="3" max="3" width="9.44140625" style="17" bestFit="1" customWidth="1"/>
    <col min="4" max="4" width="6.77734375" style="35" customWidth="1"/>
    <col min="5" max="5" width="12.33203125" style="17" customWidth="1"/>
    <col min="6" max="6" width="20.44140625" style="17" customWidth="1"/>
    <col min="7" max="7" width="5.33203125" style="17" customWidth="1"/>
    <col min="8" max="8" width="5.88671875" style="35" customWidth="1"/>
    <col min="9" max="9" width="11.21875" style="17" customWidth="1"/>
    <col min="10" max="10" width="8" style="18" hidden="1" customWidth="1"/>
    <col min="11" max="11" width="7" style="18" hidden="1" customWidth="1"/>
    <col min="12" max="12" width="4.6640625" style="17" customWidth="1"/>
    <col min="13" max="13" width="6.5546875" style="17" customWidth="1"/>
    <col min="14" max="14" width="5.44140625" style="17" customWidth="1"/>
    <col min="15" max="15" width="8.5546875" style="17" customWidth="1"/>
    <col min="16" max="16" width="9.109375" style="17" customWidth="1"/>
    <col min="17" max="17" width="8.6640625" style="17" customWidth="1"/>
    <col min="18" max="18" width="10.21875" style="17" customWidth="1"/>
    <col min="19" max="19" width="9.88671875" style="17" customWidth="1"/>
    <col min="20" max="20" width="11.109375" style="17" hidden="1" customWidth="1"/>
    <col min="21" max="21" width="9.6640625" style="17" customWidth="1"/>
    <col min="22" max="22" width="5.33203125" style="17" customWidth="1"/>
    <col min="23" max="23" width="8.77734375" style="17" bestFit="1" customWidth="1"/>
    <col min="24" max="24" width="6.6640625" style="17" customWidth="1"/>
    <col min="25" max="25" width="14.109375" style="17" hidden="1" customWidth="1"/>
    <col min="26" max="28" width="14.109375" style="17" customWidth="1"/>
    <col min="29" max="29" width="9.33203125" style="17"/>
    <col min="30" max="30" width="0" style="17" hidden="1" customWidth="1"/>
    <col min="31" max="16384" width="9.33203125" style="17"/>
  </cols>
  <sheetData>
    <row r="1" spans="1:25" s="4" customFormat="1" ht="14.4" x14ac:dyDescent="0.25">
      <c r="A1" s="1"/>
      <c r="B1" s="1"/>
      <c r="C1" s="1"/>
      <c r="D1" s="1"/>
      <c r="E1" s="2"/>
      <c r="F1" s="3"/>
      <c r="H1" s="3"/>
      <c r="J1" s="5"/>
      <c r="K1" s="5"/>
    </row>
    <row r="2" spans="1:25" s="4" customFormat="1" ht="14.7" customHeight="1" x14ac:dyDescent="0.25">
      <c r="A2" s="6" t="s">
        <v>0</v>
      </c>
      <c r="B2" s="6"/>
      <c r="C2" s="6"/>
      <c r="D2" s="7">
        <v>8046000</v>
      </c>
      <c r="E2" s="7"/>
    </row>
    <row r="3" spans="1:25" s="4" customFormat="1" ht="14.7" customHeight="1" x14ac:dyDescent="0.25">
      <c r="A3" s="8" t="s">
        <v>1</v>
      </c>
      <c r="B3" s="8"/>
      <c r="C3" s="8"/>
      <c r="D3" s="9">
        <f>SUM(I8:I32)</f>
        <v>7759902</v>
      </c>
      <c r="E3" s="9"/>
    </row>
    <row r="4" spans="1:25" s="4" customFormat="1" ht="14.7" customHeight="1" x14ac:dyDescent="0.25">
      <c r="A4" s="8" t="s">
        <v>2</v>
      </c>
      <c r="B4" s="8"/>
      <c r="C4" s="8"/>
      <c r="D4" s="10">
        <f>D2-D3</f>
        <v>286098</v>
      </c>
      <c r="E4" s="10"/>
    </row>
    <row r="5" spans="1:25" s="4" customFormat="1" ht="14.7" customHeight="1" x14ac:dyDescent="0.25">
      <c r="J5" s="11"/>
      <c r="K5" s="11"/>
    </row>
    <row r="6" spans="1:25" s="16" customFormat="1" ht="62.7" customHeight="1" x14ac:dyDescent="0.25">
      <c r="A6" s="12" t="s">
        <v>3</v>
      </c>
      <c r="B6" s="12" t="s">
        <v>4</v>
      </c>
      <c r="C6" s="12" t="s">
        <v>5</v>
      </c>
      <c r="D6" s="13" t="s">
        <v>6</v>
      </c>
      <c r="E6" s="12" t="s">
        <v>7</v>
      </c>
      <c r="F6" s="12" t="s">
        <v>8</v>
      </c>
      <c r="G6" s="12" t="s">
        <v>9</v>
      </c>
      <c r="H6" s="12" t="s">
        <v>10</v>
      </c>
      <c r="I6" s="12" t="s">
        <v>11</v>
      </c>
      <c r="J6" s="12" t="s">
        <v>12</v>
      </c>
      <c r="K6" s="14" t="s">
        <v>13</v>
      </c>
      <c r="L6" s="12" t="s">
        <v>14</v>
      </c>
      <c r="M6" s="12" t="s">
        <v>15</v>
      </c>
      <c r="N6" s="12" t="s">
        <v>16</v>
      </c>
      <c r="O6" s="12" t="s">
        <v>17</v>
      </c>
      <c r="P6" s="12" t="s">
        <v>18</v>
      </c>
      <c r="Q6" s="12" t="s">
        <v>19</v>
      </c>
      <c r="R6" s="12" t="s">
        <v>20</v>
      </c>
      <c r="S6" s="12" t="s">
        <v>21</v>
      </c>
      <c r="T6" s="12" t="s">
        <v>22</v>
      </c>
      <c r="U6" s="12" t="s">
        <v>23</v>
      </c>
      <c r="V6" s="12" t="s">
        <v>24</v>
      </c>
      <c r="W6" s="12" t="s">
        <v>25</v>
      </c>
      <c r="X6" s="12" t="s">
        <v>26</v>
      </c>
      <c r="Y6" s="15" t="s">
        <v>27</v>
      </c>
    </row>
    <row r="7" spans="1:25" x14ac:dyDescent="0.25">
      <c r="B7" s="17"/>
      <c r="D7" s="17"/>
      <c r="H7" s="17"/>
    </row>
    <row r="8" spans="1:25" x14ac:dyDescent="0.25">
      <c r="A8" s="19" t="s">
        <v>28</v>
      </c>
      <c r="B8" s="17"/>
      <c r="D8" s="17"/>
      <c r="H8" s="17"/>
    </row>
    <row r="9" spans="1:25" ht="24" x14ac:dyDescent="0.25">
      <c r="A9" s="20" t="s">
        <v>29</v>
      </c>
      <c r="B9" s="20" t="s">
        <v>30</v>
      </c>
      <c r="C9" s="20" t="s">
        <v>31</v>
      </c>
      <c r="D9" s="21" t="s">
        <v>32</v>
      </c>
      <c r="E9" s="20" t="s">
        <v>33</v>
      </c>
      <c r="F9" s="20" t="s">
        <v>34</v>
      </c>
      <c r="G9" s="21" t="s">
        <v>35</v>
      </c>
      <c r="H9" s="21">
        <v>80</v>
      </c>
      <c r="I9" s="22">
        <v>800000</v>
      </c>
      <c r="J9" s="23" t="s">
        <v>36</v>
      </c>
      <c r="K9" s="24">
        <v>1</v>
      </c>
      <c r="L9" s="25" t="s">
        <v>36</v>
      </c>
      <c r="M9" s="23" t="s">
        <v>37</v>
      </c>
      <c r="N9" s="23">
        <v>10</v>
      </c>
      <c r="O9" s="23" t="s">
        <v>36</v>
      </c>
      <c r="P9" s="23" t="s">
        <v>36</v>
      </c>
      <c r="Q9" s="23" t="s">
        <v>36</v>
      </c>
      <c r="R9" s="23" t="s">
        <v>36</v>
      </c>
      <c r="S9" s="23" t="s">
        <v>36</v>
      </c>
      <c r="T9" s="26">
        <v>76000</v>
      </c>
      <c r="U9" s="23" t="s">
        <v>38</v>
      </c>
      <c r="V9" s="23">
        <v>1</v>
      </c>
      <c r="W9" s="23" t="s">
        <v>36</v>
      </c>
      <c r="X9" s="21">
        <v>11</v>
      </c>
      <c r="Y9" s="27" t="s">
        <v>36</v>
      </c>
    </row>
    <row r="10" spans="1:25" x14ac:dyDescent="0.25">
      <c r="B10" s="17"/>
      <c r="D10" s="17"/>
      <c r="H10" s="17"/>
    </row>
    <row r="11" spans="1:25" x14ac:dyDescent="0.25">
      <c r="A11" s="28" t="s">
        <v>39</v>
      </c>
      <c r="B11" s="29"/>
      <c r="C11" s="29"/>
      <c r="D11" s="30"/>
      <c r="E11" s="29"/>
      <c r="F11" s="29"/>
      <c r="G11" s="30"/>
      <c r="H11" s="31"/>
      <c r="I11" s="32"/>
      <c r="J11" s="31"/>
      <c r="K11" s="31"/>
      <c r="L11" s="31"/>
      <c r="M11" s="31"/>
      <c r="N11" s="31"/>
      <c r="O11" s="31"/>
      <c r="P11" s="31"/>
      <c r="Q11" s="30"/>
      <c r="R11" s="33"/>
      <c r="S11" s="34"/>
      <c r="T11" s="31"/>
      <c r="U11" s="31"/>
      <c r="V11" s="30"/>
      <c r="W11" s="35"/>
    </row>
    <row r="12" spans="1:25" ht="24" x14ac:dyDescent="0.25">
      <c r="A12" s="20" t="s">
        <v>40</v>
      </c>
      <c r="B12" s="20" t="s">
        <v>41</v>
      </c>
      <c r="C12" s="20" t="s">
        <v>42</v>
      </c>
      <c r="D12" s="21" t="s">
        <v>32</v>
      </c>
      <c r="E12" s="20" t="s">
        <v>43</v>
      </c>
      <c r="F12" s="20" t="s">
        <v>44</v>
      </c>
      <c r="G12" s="21" t="s">
        <v>35</v>
      </c>
      <c r="H12" s="21">
        <v>50</v>
      </c>
      <c r="I12" s="22">
        <v>447000</v>
      </c>
      <c r="J12" s="23" t="s">
        <v>36</v>
      </c>
      <c r="K12" s="24">
        <v>1</v>
      </c>
      <c r="L12" s="25" t="s">
        <v>37</v>
      </c>
      <c r="M12" s="23" t="s">
        <v>36</v>
      </c>
      <c r="N12" s="23">
        <v>10</v>
      </c>
      <c r="O12" s="23" t="s">
        <v>36</v>
      </c>
      <c r="P12" s="23" t="s">
        <v>36</v>
      </c>
      <c r="Q12" s="23" t="s">
        <v>36</v>
      </c>
      <c r="R12" s="23" t="s">
        <v>36</v>
      </c>
      <c r="S12" s="23" t="s">
        <v>36</v>
      </c>
      <c r="T12" s="26">
        <v>67944</v>
      </c>
      <c r="U12" s="23" t="s">
        <v>38</v>
      </c>
      <c r="V12" s="23">
        <v>1</v>
      </c>
      <c r="W12" s="23" t="s">
        <v>36</v>
      </c>
      <c r="X12" s="21">
        <v>10</v>
      </c>
      <c r="Y12" s="27" t="s">
        <v>36</v>
      </c>
    </row>
    <row r="13" spans="1:25" x14ac:dyDescent="0.25">
      <c r="A13" s="29"/>
      <c r="B13" s="29"/>
      <c r="C13" s="29"/>
      <c r="D13" s="30"/>
      <c r="E13" s="29"/>
      <c r="F13" s="29"/>
      <c r="G13" s="30"/>
      <c r="H13" s="31"/>
      <c r="I13" s="32"/>
      <c r="J13" s="31"/>
      <c r="K13" s="31"/>
      <c r="L13" s="31"/>
      <c r="M13" s="31"/>
      <c r="N13" s="31"/>
      <c r="O13" s="31"/>
      <c r="P13" s="31"/>
      <c r="Q13" s="30"/>
      <c r="R13" s="33"/>
      <c r="S13" s="34"/>
      <c r="T13" s="31"/>
      <c r="U13" s="31"/>
      <c r="V13" s="30"/>
      <c r="W13" s="35"/>
    </row>
    <row r="14" spans="1:25" x14ac:dyDescent="0.25">
      <c r="A14" s="28" t="s">
        <v>45</v>
      </c>
      <c r="B14" s="29"/>
      <c r="C14" s="29"/>
      <c r="D14" s="30"/>
      <c r="E14" s="29"/>
      <c r="F14" s="29"/>
      <c r="G14" s="30"/>
      <c r="H14" s="31"/>
      <c r="I14" s="32"/>
      <c r="J14" s="31"/>
      <c r="K14" s="31"/>
      <c r="L14" s="31"/>
      <c r="M14" s="31"/>
      <c r="N14" s="31"/>
      <c r="O14" s="31"/>
      <c r="P14" s="31"/>
      <c r="Q14" s="30"/>
      <c r="R14" s="33"/>
      <c r="S14" s="34"/>
      <c r="T14" s="31"/>
      <c r="U14" s="31"/>
      <c r="V14" s="30"/>
      <c r="W14" s="35"/>
    </row>
    <row r="15" spans="1:25" ht="48" x14ac:dyDescent="0.25">
      <c r="A15" s="20" t="s">
        <v>46</v>
      </c>
      <c r="B15" s="20" t="s">
        <v>47</v>
      </c>
      <c r="C15" s="20" t="s">
        <v>48</v>
      </c>
      <c r="D15" s="21" t="s">
        <v>32</v>
      </c>
      <c r="E15" s="20" t="s">
        <v>49</v>
      </c>
      <c r="F15" s="20" t="s">
        <v>50</v>
      </c>
      <c r="G15" s="21" t="s">
        <v>51</v>
      </c>
      <c r="H15" s="21">
        <v>90</v>
      </c>
      <c r="I15" s="22">
        <v>1010000</v>
      </c>
      <c r="J15" s="23" t="s">
        <v>36</v>
      </c>
      <c r="K15" s="24">
        <v>1</v>
      </c>
      <c r="L15" s="25" t="s">
        <v>37</v>
      </c>
      <c r="M15" s="23" t="s">
        <v>37</v>
      </c>
      <c r="N15" s="23">
        <v>10</v>
      </c>
      <c r="O15" s="23" t="s">
        <v>36</v>
      </c>
      <c r="P15" s="23" t="s">
        <v>36</v>
      </c>
      <c r="Q15" s="23" t="s">
        <v>36</v>
      </c>
      <c r="R15" s="23" t="s">
        <v>36</v>
      </c>
      <c r="S15" s="23" t="s">
        <v>36</v>
      </c>
      <c r="T15" s="26">
        <v>78465.78</v>
      </c>
      <c r="U15" s="23" t="s">
        <v>38</v>
      </c>
      <c r="V15" s="23">
        <v>1</v>
      </c>
      <c r="W15" s="23" t="s">
        <v>36</v>
      </c>
      <c r="X15" s="21">
        <v>12</v>
      </c>
      <c r="Y15" s="27" t="s">
        <v>36</v>
      </c>
    </row>
    <row r="16" spans="1:25" x14ac:dyDescent="0.25">
      <c r="A16" s="29"/>
      <c r="B16" s="29"/>
      <c r="C16" s="29"/>
      <c r="D16" s="30"/>
      <c r="E16" s="29"/>
      <c r="F16" s="29"/>
      <c r="G16" s="30"/>
      <c r="H16" s="31"/>
      <c r="I16" s="32"/>
      <c r="J16" s="31"/>
      <c r="K16" s="31"/>
      <c r="L16" s="31"/>
      <c r="M16" s="31"/>
      <c r="N16" s="31"/>
      <c r="O16" s="31"/>
      <c r="P16" s="31"/>
      <c r="Q16" s="30"/>
      <c r="R16" s="33"/>
      <c r="S16" s="34"/>
      <c r="T16" s="31"/>
      <c r="U16" s="31"/>
      <c r="V16" s="30"/>
      <c r="W16" s="35"/>
    </row>
    <row r="17" spans="1:25" x14ac:dyDescent="0.25">
      <c r="A17" s="28" t="s">
        <v>52</v>
      </c>
      <c r="B17" s="29"/>
      <c r="C17" s="29"/>
      <c r="D17" s="30"/>
      <c r="E17" s="29"/>
      <c r="F17" s="29"/>
      <c r="G17" s="30"/>
      <c r="H17" s="31"/>
      <c r="I17" s="32"/>
      <c r="J17" s="31"/>
      <c r="K17" s="31"/>
      <c r="L17" s="31"/>
      <c r="M17" s="31"/>
      <c r="N17" s="31"/>
      <c r="O17" s="31"/>
      <c r="P17" s="31"/>
      <c r="Q17" s="30"/>
      <c r="R17" s="33"/>
      <c r="S17" s="34"/>
      <c r="T17" s="31"/>
      <c r="U17" s="31"/>
      <c r="V17" s="30"/>
      <c r="W17" s="35"/>
    </row>
    <row r="18" spans="1:25" ht="24" x14ac:dyDescent="0.25">
      <c r="A18" s="20" t="s">
        <v>53</v>
      </c>
      <c r="B18" s="20" t="s">
        <v>54</v>
      </c>
      <c r="C18" s="20" t="s">
        <v>55</v>
      </c>
      <c r="D18" s="21" t="s">
        <v>56</v>
      </c>
      <c r="E18" s="20" t="s">
        <v>49</v>
      </c>
      <c r="F18" s="20" t="s">
        <v>57</v>
      </c>
      <c r="G18" s="21" t="s">
        <v>35</v>
      </c>
      <c r="H18" s="21">
        <v>154</v>
      </c>
      <c r="I18" s="22">
        <v>1436000</v>
      </c>
      <c r="J18" s="23" t="s">
        <v>36</v>
      </c>
      <c r="K18" s="24">
        <v>1</v>
      </c>
      <c r="L18" s="25" t="s">
        <v>36</v>
      </c>
      <c r="M18" s="23" t="s">
        <v>37</v>
      </c>
      <c r="N18" s="23">
        <v>10</v>
      </c>
      <c r="O18" s="23" t="s">
        <v>36</v>
      </c>
      <c r="P18" s="23" t="s">
        <v>36</v>
      </c>
      <c r="Q18" s="23" t="s">
        <v>37</v>
      </c>
      <c r="R18" s="23" t="s">
        <v>36</v>
      </c>
      <c r="S18" s="23" t="s">
        <v>36</v>
      </c>
      <c r="T18" s="26">
        <v>77954.289999999994</v>
      </c>
      <c r="U18" s="23" t="s">
        <v>38</v>
      </c>
      <c r="V18" s="23">
        <v>4</v>
      </c>
      <c r="W18" s="23" t="s">
        <v>36</v>
      </c>
      <c r="X18" s="21">
        <v>5</v>
      </c>
      <c r="Y18" s="27" t="s">
        <v>36</v>
      </c>
    </row>
    <row r="19" spans="1:25" ht="24" x14ac:dyDescent="0.25">
      <c r="A19" s="20" t="s">
        <v>58</v>
      </c>
      <c r="B19" s="20" t="s">
        <v>59</v>
      </c>
      <c r="C19" s="20" t="s">
        <v>60</v>
      </c>
      <c r="D19" s="21" t="s">
        <v>32</v>
      </c>
      <c r="E19" s="20" t="s">
        <v>33</v>
      </c>
      <c r="F19" s="20" t="s">
        <v>34</v>
      </c>
      <c r="G19" s="21" t="s">
        <v>35</v>
      </c>
      <c r="H19" s="21">
        <v>44</v>
      </c>
      <c r="I19" s="22">
        <v>468683</v>
      </c>
      <c r="J19" s="23" t="s">
        <v>36</v>
      </c>
      <c r="K19" s="24">
        <v>1</v>
      </c>
      <c r="L19" s="25" t="s">
        <v>36</v>
      </c>
      <c r="M19" s="23" t="s">
        <v>37</v>
      </c>
      <c r="N19" s="23">
        <v>10</v>
      </c>
      <c r="O19" s="23" t="s">
        <v>36</v>
      </c>
      <c r="P19" s="23" t="s">
        <v>37</v>
      </c>
      <c r="Q19" s="23" t="s">
        <v>36</v>
      </c>
      <c r="R19" s="23" t="s">
        <v>36</v>
      </c>
      <c r="S19" s="23" t="s">
        <v>36</v>
      </c>
      <c r="T19" s="26">
        <v>80954.34</v>
      </c>
      <c r="U19" s="23" t="s">
        <v>38</v>
      </c>
      <c r="V19" s="23">
        <v>1</v>
      </c>
      <c r="W19" s="23" t="s">
        <v>36</v>
      </c>
      <c r="X19" s="21">
        <v>1</v>
      </c>
      <c r="Y19" s="27" t="s">
        <v>36</v>
      </c>
    </row>
    <row r="20" spans="1:25" ht="24" x14ac:dyDescent="0.25">
      <c r="A20" s="20" t="s">
        <v>61</v>
      </c>
      <c r="B20" s="20" t="s">
        <v>62</v>
      </c>
      <c r="C20" s="20" t="s">
        <v>63</v>
      </c>
      <c r="D20" s="21" t="s">
        <v>32</v>
      </c>
      <c r="E20" s="20" t="s">
        <v>33</v>
      </c>
      <c r="F20" s="20" t="s">
        <v>34</v>
      </c>
      <c r="G20" s="21" t="s">
        <v>35</v>
      </c>
      <c r="H20" s="21">
        <v>81</v>
      </c>
      <c r="I20" s="22">
        <v>857918</v>
      </c>
      <c r="J20" s="23" t="s">
        <v>36</v>
      </c>
      <c r="K20" s="24">
        <v>1</v>
      </c>
      <c r="L20" s="25" t="s">
        <v>36</v>
      </c>
      <c r="M20" s="23" t="s">
        <v>37</v>
      </c>
      <c r="N20" s="23">
        <v>10</v>
      </c>
      <c r="O20" s="23" t="s">
        <v>36</v>
      </c>
      <c r="P20" s="23" t="s">
        <v>37</v>
      </c>
      <c r="Q20" s="23" t="s">
        <v>36</v>
      </c>
      <c r="R20" s="23" t="s">
        <v>36</v>
      </c>
      <c r="S20" s="23" t="s">
        <v>36</v>
      </c>
      <c r="T20" s="26">
        <v>80496.009999999995</v>
      </c>
      <c r="U20" s="23" t="s">
        <v>38</v>
      </c>
      <c r="V20" s="23">
        <v>1</v>
      </c>
      <c r="W20" s="23" t="s">
        <v>36</v>
      </c>
      <c r="X20" s="21">
        <v>8</v>
      </c>
      <c r="Y20" s="27" t="s">
        <v>36</v>
      </c>
    </row>
    <row r="21" spans="1:25" x14ac:dyDescent="0.25">
      <c r="A21" s="36"/>
      <c r="B21" s="37"/>
      <c r="C21" s="36"/>
      <c r="D21" s="38"/>
      <c r="E21" s="37"/>
      <c r="F21" s="37"/>
      <c r="G21" s="38"/>
      <c r="H21" s="31"/>
      <c r="I21" s="39"/>
      <c r="J21" s="31"/>
      <c r="K21" s="40"/>
      <c r="L21" s="31"/>
      <c r="M21" s="31"/>
      <c r="N21" s="31"/>
      <c r="O21" s="31"/>
      <c r="P21" s="31"/>
      <c r="Q21" s="31"/>
      <c r="R21" s="41"/>
      <c r="S21" s="31"/>
      <c r="T21" s="31"/>
      <c r="U21" s="31"/>
      <c r="V21" s="30"/>
      <c r="W21" s="35"/>
    </row>
    <row r="22" spans="1:25" x14ac:dyDescent="0.25">
      <c r="A22" s="36"/>
      <c r="B22" s="37"/>
      <c r="C22" s="36"/>
      <c r="D22" s="38"/>
      <c r="E22" s="37"/>
      <c r="F22" s="37"/>
      <c r="G22" s="38"/>
      <c r="H22" s="31"/>
      <c r="I22" s="39"/>
      <c r="J22" s="31"/>
      <c r="K22" s="40"/>
      <c r="L22" s="31"/>
      <c r="M22" s="31"/>
      <c r="N22" s="31"/>
      <c r="O22" s="31"/>
      <c r="P22" s="31"/>
      <c r="Q22" s="31"/>
      <c r="R22" s="41"/>
      <c r="S22" s="31"/>
      <c r="T22" s="31"/>
      <c r="U22" s="31"/>
      <c r="V22" s="30"/>
      <c r="W22" s="35"/>
    </row>
    <row r="23" spans="1:25" x14ac:dyDescent="0.25">
      <c r="A23" s="42" t="s">
        <v>64</v>
      </c>
      <c r="B23" s="37"/>
      <c r="C23" s="36"/>
      <c r="D23" s="38"/>
      <c r="E23" s="37"/>
      <c r="F23" s="37"/>
      <c r="G23" s="38"/>
      <c r="H23" s="31"/>
      <c r="I23" s="39"/>
      <c r="J23" s="31"/>
      <c r="K23" s="40"/>
      <c r="L23" s="31"/>
      <c r="M23" s="31"/>
      <c r="N23" s="31"/>
      <c r="O23" s="31"/>
      <c r="P23" s="31"/>
      <c r="Q23" s="31"/>
      <c r="R23" s="41"/>
      <c r="S23" s="31"/>
      <c r="T23" s="31"/>
      <c r="U23" s="31"/>
      <c r="V23" s="30"/>
      <c r="W23" s="35"/>
    </row>
    <row r="24" spans="1:25" ht="24" x14ac:dyDescent="0.25">
      <c r="A24" s="20" t="s">
        <v>65</v>
      </c>
      <c r="B24" s="20" t="s">
        <v>66</v>
      </c>
      <c r="C24" s="20" t="s">
        <v>67</v>
      </c>
      <c r="D24" s="21" t="s">
        <v>68</v>
      </c>
      <c r="E24" s="20" t="s">
        <v>69</v>
      </c>
      <c r="F24" s="20" t="s">
        <v>70</v>
      </c>
      <c r="G24" s="21" t="s">
        <v>51</v>
      </c>
      <c r="H24" s="21">
        <v>32</v>
      </c>
      <c r="I24" s="22">
        <v>387556</v>
      </c>
      <c r="J24" s="23" t="s">
        <v>36</v>
      </c>
      <c r="K24" s="24">
        <v>1</v>
      </c>
      <c r="L24" s="25" t="s">
        <v>37</v>
      </c>
      <c r="M24" s="23" t="s">
        <v>36</v>
      </c>
      <c r="N24" s="23">
        <v>10</v>
      </c>
      <c r="O24" s="23" t="s">
        <v>36</v>
      </c>
      <c r="P24" s="23" t="s">
        <v>36</v>
      </c>
      <c r="Q24" s="23" t="s">
        <v>36</v>
      </c>
      <c r="R24" s="23" t="s">
        <v>37</v>
      </c>
      <c r="S24" s="23" t="s">
        <v>36</v>
      </c>
      <c r="T24" s="26">
        <v>102504.16</v>
      </c>
      <c r="U24" s="23" t="s">
        <v>38</v>
      </c>
      <c r="V24" s="23">
        <v>1</v>
      </c>
      <c r="W24" s="23" t="s">
        <v>36</v>
      </c>
      <c r="X24" s="21">
        <v>2</v>
      </c>
      <c r="Y24" s="27" t="s">
        <v>36</v>
      </c>
    </row>
    <row r="25" spans="1:25" x14ac:dyDescent="0.25">
      <c r="A25" s="36"/>
      <c r="B25" s="37"/>
      <c r="C25" s="36"/>
      <c r="D25" s="38"/>
      <c r="E25" s="37"/>
      <c r="F25" s="37"/>
      <c r="G25" s="38"/>
      <c r="H25" s="31"/>
      <c r="I25" s="39"/>
      <c r="J25" s="31"/>
      <c r="K25" s="40"/>
      <c r="L25" s="31"/>
      <c r="M25" s="31"/>
      <c r="N25" s="31"/>
      <c r="O25" s="31"/>
      <c r="P25" s="31"/>
      <c r="Q25" s="31"/>
      <c r="R25" s="41"/>
      <c r="S25" s="31"/>
      <c r="T25" s="31"/>
      <c r="U25" s="31"/>
      <c r="V25" s="30"/>
      <c r="W25" s="35"/>
    </row>
    <row r="26" spans="1:25" x14ac:dyDescent="0.25">
      <c r="A26" s="28"/>
      <c r="B26" s="43"/>
      <c r="C26" s="43"/>
      <c r="D26" s="31"/>
      <c r="E26" s="44"/>
      <c r="F26" s="44"/>
      <c r="G26" s="31"/>
      <c r="H26" s="31"/>
      <c r="I26" s="31"/>
      <c r="J26" s="45"/>
      <c r="K26" s="45"/>
      <c r="L26" s="31"/>
      <c r="M26" s="31"/>
      <c r="N26" s="31"/>
      <c r="O26" s="31"/>
      <c r="P26" s="31"/>
      <c r="Q26" s="31"/>
      <c r="R26" s="31"/>
      <c r="S26" s="33"/>
      <c r="T26" s="46"/>
      <c r="U26" s="31"/>
    </row>
    <row r="27" spans="1:25" x14ac:dyDescent="0.25">
      <c r="A27" s="42" t="s">
        <v>71</v>
      </c>
      <c r="B27" s="17"/>
      <c r="D27" s="17"/>
      <c r="H27" s="17"/>
    </row>
    <row r="28" spans="1:25" ht="24" x14ac:dyDescent="0.25">
      <c r="A28" s="20" t="s">
        <v>72</v>
      </c>
      <c r="B28" s="20" t="s">
        <v>73</v>
      </c>
      <c r="C28" s="20" t="s">
        <v>74</v>
      </c>
      <c r="D28" s="21" t="s">
        <v>68</v>
      </c>
      <c r="E28" s="20" t="s">
        <v>69</v>
      </c>
      <c r="F28" s="20" t="s">
        <v>70</v>
      </c>
      <c r="G28" s="21" t="s">
        <v>51</v>
      </c>
      <c r="H28" s="21">
        <v>60</v>
      </c>
      <c r="I28" s="22">
        <v>638482</v>
      </c>
      <c r="J28" s="23" t="s">
        <v>36</v>
      </c>
      <c r="K28" s="24" t="str">
        <f>LOOKUP(C28,$C$21:$C$86,$D$21:$D$86)</f>
        <v>S</v>
      </c>
      <c r="L28" s="25" t="s">
        <v>37</v>
      </c>
      <c r="M28" s="23" t="s">
        <v>36</v>
      </c>
      <c r="N28" s="23">
        <v>10</v>
      </c>
      <c r="O28" s="23" t="s">
        <v>36</v>
      </c>
      <c r="P28" s="23" t="s">
        <v>36</v>
      </c>
      <c r="Q28" s="23" t="s">
        <v>36</v>
      </c>
      <c r="R28" s="23" t="s">
        <v>37</v>
      </c>
      <c r="S28" s="23" t="s">
        <v>36</v>
      </c>
      <c r="T28" s="26">
        <v>99071.12</v>
      </c>
      <c r="U28" s="23" t="s">
        <v>38</v>
      </c>
      <c r="V28" s="23">
        <v>1</v>
      </c>
      <c r="W28" s="23" t="s">
        <v>36</v>
      </c>
      <c r="X28" s="21">
        <v>3</v>
      </c>
      <c r="Y28" s="27"/>
    </row>
    <row r="29" spans="1:25" ht="24" x14ac:dyDescent="0.25">
      <c r="A29" s="20" t="s">
        <v>75</v>
      </c>
      <c r="B29" s="20" t="s">
        <v>76</v>
      </c>
      <c r="C29" s="20" t="s">
        <v>77</v>
      </c>
      <c r="D29" s="21" t="s">
        <v>68</v>
      </c>
      <c r="E29" s="20" t="s">
        <v>69</v>
      </c>
      <c r="F29" s="20" t="s">
        <v>70</v>
      </c>
      <c r="G29" s="21" t="s">
        <v>51</v>
      </c>
      <c r="H29" s="21">
        <v>46</v>
      </c>
      <c r="I29" s="22">
        <v>543040</v>
      </c>
      <c r="J29" s="23" t="s">
        <v>36</v>
      </c>
      <c r="K29" s="24" t="e">
        <f>LOOKUP(C29,$C$21:$C$86,$D$21:$D$86)</f>
        <v>#N/A</v>
      </c>
      <c r="L29" s="25" t="s">
        <v>37</v>
      </c>
      <c r="M29" s="23" t="s">
        <v>36</v>
      </c>
      <c r="N29" s="23">
        <v>10</v>
      </c>
      <c r="O29" s="23" t="s">
        <v>36</v>
      </c>
      <c r="P29" s="23" t="s">
        <v>36</v>
      </c>
      <c r="Q29" s="23" t="s">
        <v>36</v>
      </c>
      <c r="R29" s="23" t="s">
        <v>37</v>
      </c>
      <c r="S29" s="23" t="s">
        <v>36</v>
      </c>
      <c r="T29" s="26">
        <v>99915.07</v>
      </c>
      <c r="U29" s="23" t="s">
        <v>38</v>
      </c>
      <c r="V29" s="23">
        <v>1</v>
      </c>
      <c r="W29" s="23" t="s">
        <v>36</v>
      </c>
      <c r="X29" s="21">
        <v>4</v>
      </c>
      <c r="Y29" s="27"/>
    </row>
    <row r="30" spans="1:25" ht="24" x14ac:dyDescent="0.25">
      <c r="A30" s="20" t="s">
        <v>78</v>
      </c>
      <c r="B30" s="20" t="s">
        <v>79</v>
      </c>
      <c r="C30" s="20" t="s">
        <v>80</v>
      </c>
      <c r="D30" s="21" t="s">
        <v>68</v>
      </c>
      <c r="E30" s="20" t="s">
        <v>69</v>
      </c>
      <c r="F30" s="20" t="s">
        <v>70</v>
      </c>
      <c r="G30" s="21" t="s">
        <v>51</v>
      </c>
      <c r="H30" s="21">
        <v>54</v>
      </c>
      <c r="I30" s="22">
        <v>671223</v>
      </c>
      <c r="J30" s="23" t="s">
        <v>36</v>
      </c>
      <c r="K30" s="24" t="str">
        <f>LOOKUP(C30,$C$21:$C$86,$D$21:$D$86)</f>
        <v>S</v>
      </c>
      <c r="L30" s="25" t="s">
        <v>37</v>
      </c>
      <c r="M30" s="23" t="s">
        <v>37</v>
      </c>
      <c r="N30" s="23">
        <v>10</v>
      </c>
      <c r="O30" s="23" t="s">
        <v>36</v>
      </c>
      <c r="P30" s="23" t="s">
        <v>36</v>
      </c>
      <c r="Q30" s="23" t="s">
        <v>36</v>
      </c>
      <c r="R30" s="23" t="s">
        <v>37</v>
      </c>
      <c r="S30" s="23" t="s">
        <v>36</v>
      </c>
      <c r="T30" s="26">
        <v>105203.47</v>
      </c>
      <c r="U30" s="23" t="s">
        <v>38</v>
      </c>
      <c r="V30" s="23">
        <v>1</v>
      </c>
      <c r="W30" s="23" t="s">
        <v>36</v>
      </c>
      <c r="X30" s="21">
        <v>9</v>
      </c>
      <c r="Y30" s="27"/>
    </row>
    <row r="31" spans="1:25" ht="48" x14ac:dyDescent="0.25">
      <c r="A31" s="20" t="s">
        <v>81</v>
      </c>
      <c r="B31" s="20" t="s">
        <v>82</v>
      </c>
      <c r="C31" s="20" t="s">
        <v>83</v>
      </c>
      <c r="D31" s="21" t="s">
        <v>56</v>
      </c>
      <c r="E31" s="20" t="s">
        <v>84</v>
      </c>
      <c r="F31" s="20" t="s">
        <v>85</v>
      </c>
      <c r="G31" s="21" t="s">
        <v>51</v>
      </c>
      <c r="H31" s="21">
        <v>36</v>
      </c>
      <c r="I31" s="22">
        <v>500000</v>
      </c>
      <c r="J31" s="23" t="s">
        <v>36</v>
      </c>
      <c r="K31" s="24" t="str">
        <f>LOOKUP(C31,$C$21:$C$86,$D$21:$D$86)</f>
        <v>S</v>
      </c>
      <c r="L31" s="25" t="s">
        <v>37</v>
      </c>
      <c r="M31" s="23" t="s">
        <v>37</v>
      </c>
      <c r="N31" s="23">
        <v>10</v>
      </c>
      <c r="O31" s="23" t="s">
        <v>36</v>
      </c>
      <c r="P31" s="23" t="s">
        <v>36</v>
      </c>
      <c r="Q31" s="23" t="s">
        <v>36</v>
      </c>
      <c r="R31" s="23" t="s">
        <v>37</v>
      </c>
      <c r="S31" s="23" t="s">
        <v>36</v>
      </c>
      <c r="T31" s="26">
        <v>117550.51</v>
      </c>
      <c r="U31" s="23" t="s">
        <v>86</v>
      </c>
      <c r="V31" s="23">
        <v>1</v>
      </c>
      <c r="W31" s="23" t="s">
        <v>36</v>
      </c>
      <c r="X31" s="21">
        <v>6</v>
      </c>
      <c r="Y31" s="27"/>
    </row>
    <row r="32" spans="1:25" x14ac:dyDescent="0.25">
      <c r="A32" s="17" t="s">
        <v>87</v>
      </c>
      <c r="B32" s="17"/>
      <c r="C32" s="48"/>
      <c r="D32" s="17"/>
      <c r="H32" s="17"/>
    </row>
    <row r="33" spans="1:23" x14ac:dyDescent="0.25">
      <c r="A33" s="49" t="s">
        <v>88</v>
      </c>
      <c r="B33" s="49"/>
      <c r="C33" s="49"/>
      <c r="D33" s="49"/>
      <c r="E33" s="49"/>
      <c r="F33" s="49"/>
      <c r="G33" s="49"/>
      <c r="H33" s="49"/>
      <c r="I33" s="49"/>
      <c r="J33" s="49"/>
      <c r="K33" s="49"/>
      <c r="L33" s="49"/>
      <c r="M33" s="49"/>
      <c r="N33" s="49"/>
      <c r="O33" s="49"/>
      <c r="P33" s="49"/>
      <c r="Q33" s="49"/>
      <c r="R33" s="49"/>
      <c r="S33" s="49"/>
      <c r="T33" s="49"/>
      <c r="U33" s="49"/>
      <c r="V33" s="49"/>
      <c r="W33" s="49"/>
    </row>
    <row r="34" spans="1:23" x14ac:dyDescent="0.25">
      <c r="A34" s="49"/>
      <c r="B34" s="49"/>
      <c r="C34" s="49"/>
      <c r="D34" s="49"/>
      <c r="E34" s="49"/>
      <c r="F34" s="49"/>
      <c r="G34" s="49"/>
      <c r="H34" s="49"/>
      <c r="I34" s="49"/>
      <c r="J34" s="49"/>
      <c r="K34" s="49"/>
      <c r="L34" s="49"/>
      <c r="M34" s="49"/>
      <c r="N34" s="49"/>
      <c r="O34" s="49"/>
      <c r="P34" s="49"/>
      <c r="Q34" s="49"/>
      <c r="R34" s="49"/>
      <c r="S34" s="49"/>
      <c r="T34" s="49"/>
      <c r="U34" s="49"/>
      <c r="V34" s="49"/>
      <c r="W34" s="49"/>
    </row>
    <row r="35" spans="1:23" x14ac:dyDescent="0.25">
      <c r="B35" s="17"/>
      <c r="D35" s="17"/>
      <c r="H35" s="17"/>
    </row>
    <row r="36" spans="1:23" x14ac:dyDescent="0.25">
      <c r="B36" s="17"/>
      <c r="D36" s="17"/>
      <c r="H36" s="17"/>
    </row>
    <row r="37" spans="1:23" x14ac:dyDescent="0.25">
      <c r="B37" s="17"/>
      <c r="D37" s="17"/>
      <c r="H37" s="17"/>
    </row>
    <row r="38" spans="1:23" x14ac:dyDescent="0.25">
      <c r="B38" s="17"/>
      <c r="D38" s="17"/>
      <c r="H38" s="17"/>
    </row>
    <row r="39" spans="1:23" x14ac:dyDescent="0.25">
      <c r="B39" s="17"/>
      <c r="D39" s="17"/>
      <c r="H39" s="17"/>
    </row>
    <row r="40" spans="1:23" x14ac:dyDescent="0.25">
      <c r="B40" s="17"/>
      <c r="D40" s="17"/>
      <c r="H40" s="17"/>
    </row>
    <row r="41" spans="1:23" x14ac:dyDescent="0.25">
      <c r="B41" s="17"/>
      <c r="D41" s="17"/>
      <c r="H41" s="17"/>
    </row>
    <row r="42" spans="1:23" x14ac:dyDescent="0.25">
      <c r="B42" s="17"/>
      <c r="D42" s="17"/>
      <c r="H42" s="17"/>
    </row>
    <row r="43" spans="1:23" x14ac:dyDescent="0.25">
      <c r="B43" s="17"/>
      <c r="D43" s="17"/>
      <c r="H43" s="17"/>
    </row>
    <row r="44" spans="1:23" x14ac:dyDescent="0.25">
      <c r="B44" s="17"/>
      <c r="D44" s="17"/>
      <c r="H44" s="17"/>
    </row>
    <row r="45" spans="1:23" x14ac:dyDescent="0.25">
      <c r="B45" s="17"/>
      <c r="D45" s="17"/>
      <c r="H45" s="17"/>
    </row>
    <row r="46" spans="1:23" x14ac:dyDescent="0.25">
      <c r="B46" s="17"/>
      <c r="D46" s="17"/>
      <c r="H46" s="17"/>
    </row>
    <row r="47" spans="1:23" x14ac:dyDescent="0.25">
      <c r="B47" s="17"/>
      <c r="D47" s="17"/>
      <c r="H47" s="17"/>
    </row>
    <row r="48" spans="1:23" x14ac:dyDescent="0.25">
      <c r="B48" s="17"/>
      <c r="D48" s="17"/>
      <c r="H48" s="17"/>
    </row>
    <row r="49" spans="2:8" x14ac:dyDescent="0.25">
      <c r="B49" s="17"/>
      <c r="D49" s="17"/>
      <c r="H49" s="17"/>
    </row>
    <row r="50" spans="2:8" x14ac:dyDescent="0.25">
      <c r="B50" s="17"/>
      <c r="D50" s="17"/>
      <c r="H50" s="17"/>
    </row>
    <row r="51" spans="2:8" x14ac:dyDescent="0.25">
      <c r="B51" s="17"/>
      <c r="D51" s="17"/>
      <c r="H51" s="17"/>
    </row>
    <row r="52" spans="2:8" x14ac:dyDescent="0.25">
      <c r="B52" s="17"/>
      <c r="D52" s="17"/>
      <c r="H52" s="17"/>
    </row>
    <row r="53" spans="2:8" x14ac:dyDescent="0.25">
      <c r="B53" s="17"/>
      <c r="D53" s="17"/>
      <c r="H53" s="17"/>
    </row>
    <row r="54" spans="2:8" x14ac:dyDescent="0.25">
      <c r="B54" s="17"/>
      <c r="D54" s="17"/>
      <c r="H54" s="17"/>
    </row>
    <row r="55" spans="2:8" x14ac:dyDescent="0.25">
      <c r="B55" s="17"/>
      <c r="D55" s="17"/>
      <c r="H55" s="17"/>
    </row>
    <row r="56" spans="2:8" x14ac:dyDescent="0.25">
      <c r="B56" s="17"/>
      <c r="D56" s="17"/>
      <c r="H56" s="17"/>
    </row>
    <row r="57" spans="2:8" x14ac:dyDescent="0.25">
      <c r="B57" s="17"/>
      <c r="D57" s="17"/>
      <c r="H57" s="17"/>
    </row>
    <row r="58" spans="2:8" x14ac:dyDescent="0.25">
      <c r="B58" s="17"/>
      <c r="D58" s="17"/>
      <c r="H58" s="17"/>
    </row>
    <row r="59" spans="2:8" x14ac:dyDescent="0.25">
      <c r="B59" s="17"/>
      <c r="D59" s="17"/>
      <c r="H59" s="17"/>
    </row>
    <row r="60" spans="2:8" x14ac:dyDescent="0.25">
      <c r="B60" s="17"/>
      <c r="D60" s="17"/>
      <c r="H60" s="17"/>
    </row>
    <row r="61" spans="2:8" x14ac:dyDescent="0.25">
      <c r="B61" s="17"/>
      <c r="D61" s="17"/>
      <c r="H61" s="17"/>
    </row>
    <row r="62" spans="2:8" x14ac:dyDescent="0.25">
      <c r="B62" s="17"/>
      <c r="D62" s="17"/>
      <c r="H62" s="17"/>
    </row>
    <row r="63" spans="2:8" x14ac:dyDescent="0.25">
      <c r="B63" s="17"/>
      <c r="D63" s="17"/>
      <c r="H63" s="17"/>
    </row>
    <row r="64" spans="2:8" x14ac:dyDescent="0.25">
      <c r="B64" s="17"/>
      <c r="D64" s="17"/>
      <c r="H64" s="17"/>
    </row>
    <row r="65" spans="2:8" x14ac:dyDescent="0.25">
      <c r="B65" s="17"/>
      <c r="D65" s="17"/>
      <c r="H65" s="17"/>
    </row>
    <row r="66" spans="2:8" x14ac:dyDescent="0.25">
      <c r="B66" s="17"/>
      <c r="D66" s="17"/>
      <c r="H66" s="17"/>
    </row>
    <row r="67" spans="2:8" x14ac:dyDescent="0.25">
      <c r="B67" s="17"/>
      <c r="D67" s="17"/>
      <c r="H67" s="17"/>
    </row>
    <row r="68" spans="2:8" x14ac:dyDescent="0.25">
      <c r="B68" s="17"/>
      <c r="D68" s="17"/>
      <c r="H68" s="17"/>
    </row>
    <row r="69" spans="2:8" x14ac:dyDescent="0.25">
      <c r="B69" s="17"/>
      <c r="D69" s="17"/>
      <c r="H69" s="17"/>
    </row>
    <row r="70" spans="2:8" x14ac:dyDescent="0.25">
      <c r="B70" s="17"/>
      <c r="D70" s="17"/>
      <c r="H70" s="17"/>
    </row>
    <row r="71" spans="2:8" x14ac:dyDescent="0.25">
      <c r="B71" s="17"/>
      <c r="D71" s="17"/>
      <c r="H71" s="17"/>
    </row>
    <row r="72" spans="2:8" x14ac:dyDescent="0.25">
      <c r="B72" s="17"/>
      <c r="D72" s="17"/>
      <c r="H72" s="17"/>
    </row>
    <row r="73" spans="2:8" x14ac:dyDescent="0.25">
      <c r="B73" s="17"/>
      <c r="D73" s="17"/>
      <c r="H73" s="17"/>
    </row>
    <row r="74" spans="2:8" x14ac:dyDescent="0.25">
      <c r="B74" s="17"/>
      <c r="D74" s="17"/>
      <c r="H74" s="17"/>
    </row>
    <row r="75" spans="2:8" x14ac:dyDescent="0.25">
      <c r="B75" s="17"/>
      <c r="D75" s="17"/>
      <c r="H75" s="17"/>
    </row>
    <row r="76" spans="2:8" x14ac:dyDescent="0.25">
      <c r="B76" s="17"/>
      <c r="D76" s="17"/>
      <c r="H76" s="17"/>
    </row>
    <row r="77" spans="2:8" x14ac:dyDescent="0.25">
      <c r="B77" s="17"/>
      <c r="D77" s="17"/>
      <c r="H77" s="17"/>
    </row>
    <row r="78" spans="2:8" x14ac:dyDescent="0.25">
      <c r="B78" s="17"/>
      <c r="D78" s="17"/>
      <c r="H78" s="17"/>
    </row>
    <row r="79" spans="2:8" x14ac:dyDescent="0.25">
      <c r="B79" s="17"/>
      <c r="D79" s="17"/>
      <c r="H79" s="17"/>
    </row>
    <row r="80" spans="2:8" x14ac:dyDescent="0.25">
      <c r="B80" s="17"/>
      <c r="D80" s="17"/>
      <c r="H80" s="17"/>
    </row>
    <row r="81" spans="2:8" x14ac:dyDescent="0.25">
      <c r="B81" s="17"/>
      <c r="D81" s="17"/>
      <c r="H81" s="17"/>
    </row>
    <row r="82" spans="2:8" x14ac:dyDescent="0.25">
      <c r="B82" s="17"/>
      <c r="D82" s="17"/>
      <c r="H82" s="17"/>
    </row>
    <row r="83" spans="2:8" x14ac:dyDescent="0.25">
      <c r="B83" s="17"/>
      <c r="D83" s="17"/>
      <c r="H83" s="17"/>
    </row>
    <row r="84" spans="2:8" x14ac:dyDescent="0.25">
      <c r="B84" s="17"/>
      <c r="D84" s="17"/>
      <c r="H84" s="17"/>
    </row>
    <row r="85" spans="2:8" x14ac:dyDescent="0.25">
      <c r="B85" s="17"/>
      <c r="D85" s="17"/>
      <c r="H85" s="17"/>
    </row>
    <row r="86" spans="2:8" x14ac:dyDescent="0.25">
      <c r="B86" s="17"/>
      <c r="D86" s="17"/>
      <c r="H86" s="17"/>
    </row>
    <row r="87" spans="2:8" x14ac:dyDescent="0.25">
      <c r="B87" s="17"/>
      <c r="D87" s="17"/>
      <c r="H87" s="17"/>
    </row>
    <row r="88" spans="2:8" x14ac:dyDescent="0.25">
      <c r="B88" s="17"/>
      <c r="D88" s="17"/>
      <c r="H88" s="17"/>
    </row>
    <row r="89" spans="2:8" x14ac:dyDescent="0.25">
      <c r="B89" s="17"/>
      <c r="D89" s="17"/>
      <c r="H89" s="17"/>
    </row>
    <row r="90" spans="2:8" x14ac:dyDescent="0.25">
      <c r="B90" s="17"/>
      <c r="D90" s="17"/>
      <c r="H90" s="17"/>
    </row>
    <row r="91" spans="2:8" x14ac:dyDescent="0.25">
      <c r="B91" s="17"/>
      <c r="D91" s="17"/>
      <c r="H91" s="17"/>
    </row>
    <row r="92" spans="2:8" x14ac:dyDescent="0.25">
      <c r="B92" s="17"/>
      <c r="D92" s="17"/>
      <c r="H92" s="17"/>
    </row>
    <row r="93" spans="2:8" x14ac:dyDescent="0.25">
      <c r="B93" s="17"/>
      <c r="D93" s="17"/>
      <c r="H93" s="17"/>
    </row>
    <row r="94" spans="2:8" x14ac:dyDescent="0.25">
      <c r="B94" s="17"/>
      <c r="D94" s="17"/>
      <c r="H94" s="17"/>
    </row>
    <row r="95" spans="2:8" x14ac:dyDescent="0.25">
      <c r="B95" s="17"/>
      <c r="D95" s="17"/>
      <c r="H95" s="17"/>
    </row>
    <row r="96" spans="2:8" x14ac:dyDescent="0.25">
      <c r="B96" s="17"/>
      <c r="D96" s="17"/>
      <c r="H96" s="17"/>
    </row>
    <row r="97" spans="2:8" x14ac:dyDescent="0.25">
      <c r="B97" s="17"/>
      <c r="D97" s="17"/>
      <c r="H97" s="17"/>
    </row>
    <row r="98" spans="2:8" x14ac:dyDescent="0.25">
      <c r="B98" s="17"/>
      <c r="D98" s="17"/>
      <c r="H98" s="17"/>
    </row>
    <row r="99" spans="2:8" x14ac:dyDescent="0.25">
      <c r="B99" s="17"/>
      <c r="D99" s="17"/>
      <c r="H99" s="17"/>
    </row>
    <row r="100" spans="2:8" x14ac:dyDescent="0.25">
      <c r="B100" s="17"/>
      <c r="D100" s="17"/>
      <c r="H100" s="17"/>
    </row>
    <row r="101" spans="2:8" x14ac:dyDescent="0.25">
      <c r="B101" s="17"/>
      <c r="D101" s="17"/>
      <c r="H101" s="17"/>
    </row>
    <row r="102" spans="2:8" x14ac:dyDescent="0.25">
      <c r="B102" s="17"/>
      <c r="D102" s="17"/>
      <c r="H102" s="17"/>
    </row>
  </sheetData>
  <mergeCells count="9">
    <mergeCell ref="A4:C4"/>
    <mergeCell ref="D4:E4"/>
    <mergeCell ref="A33:W34"/>
    <mergeCell ref="A1:B1"/>
    <mergeCell ref="C1:D1"/>
    <mergeCell ref="A2:C2"/>
    <mergeCell ref="D2:E2"/>
    <mergeCell ref="A3:C3"/>
    <mergeCell ref="D3:E3"/>
  </mergeCells>
  <pageMargins left="0.7" right="0.7" top="0.75" bottom="0.75" header="0.3" footer="0.3"/>
  <pageSetup paperSize="5" scale="82" fitToHeight="0" orientation="landscape" r:id="rId1"/>
  <headerFooter alignWithMargins="0">
    <oddHeader>&amp;C&amp;"Arial,Bold"&amp;14 RFA 2019-115 -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1AAEEAFC29C94EA764E8410AB3B4C7" ma:contentTypeVersion="0" ma:contentTypeDescription="Create a new document." ma:contentTypeScope="" ma:versionID="d650c39c7c134832562e60cb059c45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90F0F3-C9B6-4B69-9320-3A1AE50E0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453CE02-96C6-41A2-BB2C-36DA0A915732}">
  <ds:schemaRefs>
    <ds:schemaRef ds:uri="http://schemas.microsoft.com/sharepoint/v3/contenttype/forms"/>
  </ds:schemaRefs>
</ds:datastoreItem>
</file>

<file path=customXml/itemProps3.xml><?xml version="1.0" encoding="utf-8"?>
<ds:datastoreItem xmlns:ds="http://schemas.openxmlformats.org/officeDocument/2006/customXml" ds:itemID="{47B00460-54E8-47C0-9680-E921F65A1A6B}">
  <ds:schemaRefs>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2020-01-24T13:39:19Z</cp:lastPrinted>
  <dcterms:created xsi:type="dcterms:W3CDTF">2020-01-24T13:37:30Z</dcterms:created>
  <dcterms:modified xsi:type="dcterms:W3CDTF">2020-01-24T13:39:27Z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0x0101006E1AAEEAFC29C94EA764E8410AB3B4C7</vt:lpwstr>
  </property>
</Properties>
</file>