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0 App Submitted Reports/2020-103 App Report/"/>
    </mc:Choice>
  </mc:AlternateContent>
  <xr:revisionPtr revIDLastSave="0" documentId="8_{851055AA-B8BE-49CD-9891-6EE2DA31918B}" xr6:coauthVersionLast="45" xr6:coauthVersionMax="45" xr10:uidLastSave="{00000000-0000-0000-0000-000000000000}"/>
  <bookViews>
    <workbookView xWindow="-110" yWindow="-110" windowWidth="19420" windowHeight="10420" xr2:uid="{5CAF955F-5534-40F3-A46E-C82FAEC5F57C}"/>
  </bookViews>
  <sheets>
    <sheet name="for posting" sheetId="1" r:id="rId1"/>
  </sheets>
  <definedNames>
    <definedName name="_xlnm._FilterDatabase" localSheetId="0" hidden="1">'for posting'!$A$1:$AF$1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" i="1" l="1"/>
  <c r="AG4" i="1"/>
  <c r="AG3" i="1"/>
  <c r="AG2" i="1"/>
</calcChain>
</file>

<file path=xl/sharedStrings.xml><?xml version="1.0" encoding="utf-8"?>
<sst xmlns="http://schemas.openxmlformats.org/spreadsheetml/2006/main" count="124" uniqueCount="75">
  <si>
    <t>AppNumber</t>
  </si>
  <si>
    <t>Name of proposed Development</t>
  </si>
  <si>
    <t>County</t>
  </si>
  <si>
    <t>Development Location</t>
  </si>
  <si>
    <t>Demographic</t>
  </si>
  <si>
    <t>Name Of Applicant</t>
  </si>
  <si>
    <t>NonProfit Applicant</t>
  </si>
  <si>
    <t>Name Of Developer</t>
  </si>
  <si>
    <t>Name Of Authorized Contact Person</t>
  </si>
  <si>
    <t>Name Of Operational Contact Person</t>
  </si>
  <si>
    <t>Development Category</t>
  </si>
  <si>
    <t>DevType</t>
  </si>
  <si>
    <t>ESS Construction</t>
  </si>
  <si>
    <t>Scattered Sites</t>
  </si>
  <si>
    <t>DLP latitude</t>
  </si>
  <si>
    <t>DLP longitude</t>
  </si>
  <si>
    <t>Scattered Sites latlong</t>
  </si>
  <si>
    <t>Total Units</t>
  </si>
  <si>
    <t>New Construction Units</t>
  </si>
  <si>
    <t>Rehab Units</t>
  </si>
  <si>
    <t>Minimum SetAside per Sec 42</t>
  </si>
  <si>
    <t>Total Pct Set Aside</t>
  </si>
  <si>
    <t>Competitive HC Request Amount</t>
  </si>
  <si>
    <t>Multiphase subsequent</t>
  </si>
  <si>
    <t>Small Area DDA</t>
  </si>
  <si>
    <t>DDA nonmetro</t>
  </si>
  <si>
    <t>QCT</t>
  </si>
  <si>
    <t>Funding Requested  SAIL</t>
  </si>
  <si>
    <t>ELI Loan Amount</t>
  </si>
  <si>
    <t>NHTF Requested</t>
  </si>
  <si>
    <t>Qualifying Financial Assistance Preference?</t>
  </si>
  <si>
    <t>Per Unit Pref</t>
  </si>
  <si>
    <t>Leveraging</t>
  </si>
  <si>
    <t>Lottery</t>
  </si>
  <si>
    <t>2020-477CS</t>
  </si>
  <si>
    <t>Palmetto Hideaway</t>
  </si>
  <si>
    <t>Pasco</t>
  </si>
  <si>
    <t>East side of Oelsner Street, approx. 150 feet North of Beau Lane</t>
  </si>
  <si>
    <t>70% Homeless</t>
  </si>
  <si>
    <t>BSMM Pasco, LLC</t>
  </si>
  <si>
    <t>Y</t>
  </si>
  <si>
    <t>Blue PH Developer, LLC; Metropolitian Ministries Developer, LLC</t>
  </si>
  <si>
    <t>Shawn Wilson</t>
  </si>
  <si>
    <t>Scott Macdonald</t>
  </si>
  <si>
    <t>NC</t>
  </si>
  <si>
    <t>G</t>
  </si>
  <si>
    <t>N</t>
  </si>
  <si>
    <t>N/A</t>
  </si>
  <si>
    <t>40% at 60%</t>
  </si>
  <si>
    <t>2020-478CSN</t>
  </si>
  <si>
    <t>Innovare</t>
  </si>
  <si>
    <t>Pinellas</t>
  </si>
  <si>
    <t>5th Ave S, SE of the intersection of 5th Ave S. &amp; Dr. Martin Luther King Jr. St. S., St. Petersburg AND 5th Ave S, SW of the intersection of 5th Ave S. &amp; Highland Court S., St. Petersburg</t>
  </si>
  <si>
    <t>Innovare, LP</t>
  </si>
  <si>
    <t>Volunteers of America of Florida, Inc.; Lincoln Park, LLC</t>
  </si>
  <si>
    <t>Janet M. Stringfellow</t>
  </si>
  <si>
    <t>Travis Brown</t>
  </si>
  <si>
    <t>27.765347, -82.645961</t>
  </si>
  <si>
    <t>2020-479CS</t>
  </si>
  <si>
    <t>Plateau Village</t>
  </si>
  <si>
    <t>Polk</t>
  </si>
  <si>
    <t>712 Plateau Avenue</t>
  </si>
  <si>
    <t>Oakfield Groves Apartments, LP</t>
  </si>
  <si>
    <t>Turnstone Development Corporation; PHS Developer, LLC</t>
  </si>
  <si>
    <t>William Schneider</t>
  </si>
  <si>
    <t>Michael Hartman</t>
  </si>
  <si>
    <t>2020-480CSN</t>
  </si>
  <si>
    <t>Durham Place</t>
  </si>
  <si>
    <t>Orange</t>
  </si>
  <si>
    <t>Lake Jessamine Drive; Approximately 725 feet Northwest of the intersection of Lake Jessamine Drive and Hall Lane, Unincorporated Orange County</t>
  </si>
  <si>
    <t>80% Homeless</t>
  </si>
  <si>
    <t>Durham Place, Ltd.</t>
  </si>
  <si>
    <t>Durham Place Developer, LLC; Step Up Developer, LLC</t>
  </si>
  <si>
    <t>Jonathan L. Wolf</t>
  </si>
  <si>
    <t>Jennie D. Lagmay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</si>
</sst>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textRotation="90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AB78-69D9-460A-9429-D8106F6496FC}">
  <sheetPr>
    <pageSetUpPr fitToPage="1"/>
  </sheetPr>
  <dimension ref="A1:AH5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J3" sqref="J3"/>
    </sheetView>
  </sheetViews>
  <sheetFormatPr defaultRowHeight="12" x14ac:dyDescent="0.35"/>
  <cols>
    <col min="1" max="1" width="9.81640625" style="8" bestFit="1" customWidth="1"/>
    <col min="2" max="2" width="13.90625" style="8" bestFit="1" customWidth="1"/>
    <col min="3" max="3" width="5.81640625" style="8" bestFit="1" customWidth="1"/>
    <col min="4" max="4" width="18.26953125" style="9" customWidth="1"/>
    <col min="5" max="5" width="7.26953125" style="9" bestFit="1" customWidth="1"/>
    <col min="6" max="6" width="11.90625" style="9" customWidth="1"/>
    <col min="7" max="7" width="2.90625" style="10" bestFit="1" customWidth="1"/>
    <col min="8" max="8" width="19.54296875" style="9" customWidth="1"/>
    <col min="9" max="9" width="11.36328125" style="9" customWidth="1"/>
    <col min="10" max="10" width="10.6328125" style="9" customWidth="1"/>
    <col min="11" max="14" width="2.90625" style="8" bestFit="1" customWidth="1"/>
    <col min="15" max="15" width="8.1796875" style="8" bestFit="1" customWidth="1"/>
    <col min="16" max="16" width="8.7265625" style="8" bestFit="1" customWidth="1"/>
    <col min="17" max="17" width="8.26953125" style="9" customWidth="1"/>
    <col min="18" max="18" width="3.26953125" style="8" bestFit="1" customWidth="1"/>
    <col min="19" max="19" width="3.26953125" style="10" bestFit="1" customWidth="1"/>
    <col min="20" max="20" width="2.90625" style="10" bestFit="1" customWidth="1"/>
    <col min="21" max="21" width="8.54296875" style="8" bestFit="1" customWidth="1"/>
    <col min="22" max="22" width="3.26953125" style="10" bestFit="1" customWidth="1"/>
    <col min="23" max="23" width="7.26953125" style="8" bestFit="1" customWidth="1"/>
    <col min="24" max="27" width="2.90625" style="10" bestFit="1" customWidth="1"/>
    <col min="28" max="28" width="7.26953125" style="8" bestFit="1" customWidth="1"/>
    <col min="29" max="29" width="6.08984375" style="8" bestFit="1" customWidth="1"/>
    <col min="30" max="30" width="2.90625" style="10" bestFit="1" customWidth="1"/>
    <col min="31" max="31" width="5.08984375" style="10" bestFit="1" customWidth="1"/>
    <col min="32" max="32" width="2.90625" style="10" bestFit="1" customWidth="1"/>
    <col min="33" max="33" width="9.08984375" style="8" bestFit="1" customWidth="1"/>
    <col min="34" max="34" width="2.90625" style="8" bestFit="1" customWidth="1"/>
    <col min="35" max="16384" width="8.7265625" style="8"/>
  </cols>
  <sheetData>
    <row r="1" spans="1:34" s="2" customFormat="1" ht="96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36" x14ac:dyDescent="0.35">
      <c r="A2" s="3" t="s">
        <v>34</v>
      </c>
      <c r="B2" s="3" t="s">
        <v>35</v>
      </c>
      <c r="C2" s="3" t="s">
        <v>36</v>
      </c>
      <c r="D2" s="4" t="s">
        <v>37</v>
      </c>
      <c r="E2" s="4" t="s">
        <v>38</v>
      </c>
      <c r="F2" s="4" t="s">
        <v>39</v>
      </c>
      <c r="G2" s="5" t="s">
        <v>40</v>
      </c>
      <c r="H2" s="4" t="s">
        <v>41</v>
      </c>
      <c r="I2" s="4" t="s">
        <v>42</v>
      </c>
      <c r="J2" s="4" t="s">
        <v>43</v>
      </c>
      <c r="K2" s="3" t="s">
        <v>44</v>
      </c>
      <c r="L2" s="3" t="s">
        <v>45</v>
      </c>
      <c r="M2" s="3" t="s">
        <v>46</v>
      </c>
      <c r="N2" s="3" t="s">
        <v>46</v>
      </c>
      <c r="O2" s="3">
        <v>28.257783</v>
      </c>
      <c r="P2" s="3">
        <v>-82.729163999999997</v>
      </c>
      <c r="Q2" s="4" t="s">
        <v>47</v>
      </c>
      <c r="R2" s="3">
        <v>88</v>
      </c>
      <c r="S2" s="5">
        <v>88</v>
      </c>
      <c r="T2" s="5">
        <v>0</v>
      </c>
      <c r="U2" s="3" t="s">
        <v>48</v>
      </c>
      <c r="V2" s="5">
        <v>100</v>
      </c>
      <c r="W2" s="6">
        <v>1700000</v>
      </c>
      <c r="X2" s="5" t="s">
        <v>46</v>
      </c>
      <c r="Y2" s="5" t="s">
        <v>46</v>
      </c>
      <c r="Z2" s="5" t="s">
        <v>46</v>
      </c>
      <c r="AA2" s="5" t="s">
        <v>46</v>
      </c>
      <c r="AB2" s="6">
        <v>4763750</v>
      </c>
      <c r="AC2" s="6">
        <v>367300</v>
      </c>
      <c r="AD2" s="5" t="s">
        <v>46</v>
      </c>
      <c r="AE2" s="5" t="s">
        <v>46</v>
      </c>
      <c r="AF2" s="5" t="s">
        <v>40</v>
      </c>
      <c r="AG2" s="7">
        <f>((W2*9.5)+AB2)/R2</f>
        <v>237656.25</v>
      </c>
      <c r="AH2" s="5">
        <v>4</v>
      </c>
    </row>
    <row r="3" spans="1:34" ht="96" x14ac:dyDescent="0.35">
      <c r="A3" s="3" t="s">
        <v>49</v>
      </c>
      <c r="B3" s="3" t="s">
        <v>50</v>
      </c>
      <c r="C3" s="3" t="s">
        <v>51</v>
      </c>
      <c r="D3" s="4" t="s">
        <v>52</v>
      </c>
      <c r="E3" s="4" t="s">
        <v>38</v>
      </c>
      <c r="F3" s="4" t="s">
        <v>53</v>
      </c>
      <c r="G3" s="5" t="s">
        <v>40</v>
      </c>
      <c r="H3" s="4" t="s">
        <v>54</v>
      </c>
      <c r="I3" s="4" t="s">
        <v>55</v>
      </c>
      <c r="J3" s="4" t="s">
        <v>56</v>
      </c>
      <c r="K3" s="3" t="s">
        <v>44</v>
      </c>
      <c r="L3" s="3" t="s">
        <v>45</v>
      </c>
      <c r="M3" s="3" t="s">
        <v>40</v>
      </c>
      <c r="N3" s="3" t="s">
        <v>40</v>
      </c>
      <c r="O3" s="3">
        <v>27.765369</v>
      </c>
      <c r="P3" s="3">
        <v>-82.646302000000006</v>
      </c>
      <c r="Q3" s="4" t="s">
        <v>57</v>
      </c>
      <c r="R3" s="3">
        <v>50</v>
      </c>
      <c r="S3" s="5">
        <v>50</v>
      </c>
      <c r="T3" s="5">
        <v>0</v>
      </c>
      <c r="U3" s="3" t="s">
        <v>48</v>
      </c>
      <c r="V3" s="5">
        <v>100</v>
      </c>
      <c r="W3" s="6">
        <v>1165367</v>
      </c>
      <c r="X3" s="5" t="s">
        <v>46</v>
      </c>
      <c r="Y3" s="5" t="s">
        <v>46</v>
      </c>
      <c r="Z3" s="5" t="s">
        <v>46</v>
      </c>
      <c r="AA3" s="5" t="s">
        <v>46</v>
      </c>
      <c r="AB3" s="6">
        <v>3500000</v>
      </c>
      <c r="AC3" s="6">
        <v>205600</v>
      </c>
      <c r="AD3" s="5" t="s">
        <v>40</v>
      </c>
      <c r="AE3" s="5" t="s">
        <v>46</v>
      </c>
      <c r="AF3" s="5" t="s">
        <v>40</v>
      </c>
      <c r="AG3" s="7">
        <f>((W3*9.5)+AB3)/R3</f>
        <v>291419.73</v>
      </c>
      <c r="AH3" s="5">
        <v>1</v>
      </c>
    </row>
    <row r="4" spans="1:34" ht="36" x14ac:dyDescent="0.35">
      <c r="A4" s="3" t="s">
        <v>58</v>
      </c>
      <c r="B4" s="3" t="s">
        <v>59</v>
      </c>
      <c r="C4" s="3" t="s">
        <v>60</v>
      </c>
      <c r="D4" s="4" t="s">
        <v>61</v>
      </c>
      <c r="E4" s="4" t="s">
        <v>38</v>
      </c>
      <c r="F4" s="4" t="s">
        <v>62</v>
      </c>
      <c r="G4" s="5" t="s">
        <v>40</v>
      </c>
      <c r="H4" s="4" t="s">
        <v>63</v>
      </c>
      <c r="I4" s="4" t="s">
        <v>64</v>
      </c>
      <c r="J4" s="4" t="s">
        <v>65</v>
      </c>
      <c r="K4" s="3" t="s">
        <v>44</v>
      </c>
      <c r="L4" s="3" t="s">
        <v>45</v>
      </c>
      <c r="M4" s="3" t="s">
        <v>40</v>
      </c>
      <c r="N4" s="3" t="s">
        <v>46</v>
      </c>
      <c r="O4" s="3">
        <v>28.036573000000001</v>
      </c>
      <c r="P4" s="3">
        <v>-81.987292999999994</v>
      </c>
      <c r="Q4" s="4"/>
      <c r="R4" s="3">
        <v>72</v>
      </c>
      <c r="S4" s="5">
        <v>72</v>
      </c>
      <c r="T4" s="5">
        <v>0</v>
      </c>
      <c r="U4" s="3" t="s">
        <v>48</v>
      </c>
      <c r="V4" s="5">
        <v>100</v>
      </c>
      <c r="W4" s="3">
        <v>1700000</v>
      </c>
      <c r="X4" s="5" t="s">
        <v>46</v>
      </c>
      <c r="Y4" s="5" t="s">
        <v>46</v>
      </c>
      <c r="Z4" s="5" t="s">
        <v>46</v>
      </c>
      <c r="AA4" s="5" t="s">
        <v>40</v>
      </c>
      <c r="AB4" s="3">
        <v>3820000</v>
      </c>
      <c r="AC4" s="3">
        <v>194700</v>
      </c>
      <c r="AD4" s="5" t="s">
        <v>46</v>
      </c>
      <c r="AE4" s="5" t="s">
        <v>46</v>
      </c>
      <c r="AF4" s="5" t="s">
        <v>40</v>
      </c>
      <c r="AG4" s="7">
        <f>((W4*9.5)+AB4)/R4</f>
        <v>277361.11111111112</v>
      </c>
      <c r="AH4" s="5">
        <v>2</v>
      </c>
    </row>
    <row r="5" spans="1:34" ht="84" x14ac:dyDescent="0.35">
      <c r="A5" s="3" t="s">
        <v>66</v>
      </c>
      <c r="B5" s="3" t="s">
        <v>67</v>
      </c>
      <c r="C5" s="3" t="s">
        <v>68</v>
      </c>
      <c r="D5" s="4" t="s">
        <v>69</v>
      </c>
      <c r="E5" s="4" t="s">
        <v>70</v>
      </c>
      <c r="F5" s="4" t="s">
        <v>71</v>
      </c>
      <c r="G5" s="5" t="s">
        <v>40</v>
      </c>
      <c r="H5" s="4" t="s">
        <v>72</v>
      </c>
      <c r="I5" s="4" t="s">
        <v>73</v>
      </c>
      <c r="J5" s="4" t="s">
        <v>74</v>
      </c>
      <c r="K5" s="3" t="s">
        <v>44</v>
      </c>
      <c r="L5" s="3" t="s">
        <v>45</v>
      </c>
      <c r="M5" s="3" t="s">
        <v>40</v>
      </c>
      <c r="N5" s="3" t="s">
        <v>46</v>
      </c>
      <c r="O5" s="3">
        <v>28.485757</v>
      </c>
      <c r="P5" s="3">
        <v>-81.392107999999993</v>
      </c>
      <c r="Q5" s="4"/>
      <c r="R5" s="3">
        <v>100</v>
      </c>
      <c r="S5" s="5">
        <v>100</v>
      </c>
      <c r="T5" s="5">
        <v>0</v>
      </c>
      <c r="U5" s="3" t="s">
        <v>48</v>
      </c>
      <c r="V5" s="5">
        <v>100</v>
      </c>
      <c r="W5" s="6">
        <v>2375000</v>
      </c>
      <c r="X5" s="5" t="s">
        <v>46</v>
      </c>
      <c r="Y5" s="5" t="s">
        <v>46</v>
      </c>
      <c r="Z5" s="5" t="s">
        <v>46</v>
      </c>
      <c r="AA5" s="5" t="s">
        <v>46</v>
      </c>
      <c r="AB5" s="6">
        <v>4771550</v>
      </c>
      <c r="AC5" s="6">
        <v>359500</v>
      </c>
      <c r="AD5" s="5" t="s">
        <v>40</v>
      </c>
      <c r="AE5" s="5" t="s">
        <v>46</v>
      </c>
      <c r="AF5" s="5" t="s">
        <v>40</v>
      </c>
      <c r="AG5" s="7">
        <f>((W5*9.5)+AB5)/R5</f>
        <v>273340.5</v>
      </c>
      <c r="AH5" s="5">
        <v>3</v>
      </c>
    </row>
  </sheetData>
  <pageMargins left="0.7" right="0.7" top="0.75" bottom="0.75" header="0.3" footer="0.3"/>
  <pageSetup paperSize="17" scale="88" fitToHeight="0" orientation="landscape" verticalDpi="0" r:id="rId1"/>
  <headerFooter>
    <oddHeader>&amp;CRFA 2020-103 Application Submitted Report
(subject to further verification and review)&amp;R3/31/20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1AEB0-FD77-4499-95EE-42368567A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0B7563-8303-4B6B-AC7A-F7F9430C0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C806CB-02D8-4864-A1FC-9D6A288DF8B4}">
  <ds:schemaRefs>
    <ds:schemaRef ds:uri="31c33541-f0e7-4482-9c8a-fb53b33b075f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2020-04-03T17:38:21Z</cp:lastPrinted>
  <dcterms:created xsi:type="dcterms:W3CDTF">2020-04-03T17:37:46Z</dcterms:created>
  <dcterms:modified xsi:type="dcterms:W3CDTF">2020-04-03T17:38:28Z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