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4 Preservation/"/>
    </mc:Choice>
  </mc:AlternateContent>
  <xr:revisionPtr revIDLastSave="0" documentId="8_{E45DD670-FED4-48D2-B65C-9C2EAFA93230}" xr6:coauthVersionLast="45" xr6:coauthVersionMax="45" xr10:uidLastSave="{00000000-0000-0000-0000-000000000000}"/>
  <bookViews>
    <workbookView xWindow="22932" yWindow="-108" windowWidth="23256" windowHeight="12576" xr2:uid="{9FF2BBF7-E1E3-4A64-8B87-A08B93052EF9}"/>
  </bookViews>
  <sheets>
    <sheet name="enter scores" sheetId="1" r:id="rId1"/>
  </sheets>
  <definedNames>
    <definedName name="_xlnm.Print_Area" localSheetId="0">'enter scores'!$A$1:$T$65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5" i="1" l="1"/>
  <c r="U64" i="1"/>
  <c r="U61" i="1"/>
  <c r="U60" i="1"/>
  <c r="U59" i="1"/>
  <c r="U58" i="1"/>
  <c r="U57" i="1"/>
  <c r="U56" i="1"/>
  <c r="U55" i="1"/>
  <c r="U54" i="1"/>
  <c r="U53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51" i="1" s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U8" i="1" s="1"/>
  <c r="D8" i="1"/>
  <c r="C8" i="1"/>
  <c r="U7" i="1"/>
  <c r="U6" i="1"/>
  <c r="U5" i="1"/>
  <c r="U4" i="1"/>
</calcChain>
</file>

<file path=xl/sharedStrings.xml><?xml version="1.0" encoding="utf-8"?>
<sst xmlns="http://schemas.openxmlformats.org/spreadsheetml/2006/main" count="1037" uniqueCount="112">
  <si>
    <t>Scoring Items</t>
  </si>
  <si>
    <t>Contributor/ Reporter</t>
  </si>
  <si>
    <t>2021-036C</t>
  </si>
  <si>
    <t>2021-037C</t>
  </si>
  <si>
    <t>2021-038C</t>
  </si>
  <si>
    <t>2021-039C</t>
  </si>
  <si>
    <t>2021-040C</t>
  </si>
  <si>
    <t>2021-041C</t>
  </si>
  <si>
    <t>2021-042C</t>
  </si>
  <si>
    <t>2021-043C</t>
  </si>
  <si>
    <t>2021-044C</t>
  </si>
  <si>
    <t>2021-045C</t>
  </si>
  <si>
    <t>2021-046C</t>
  </si>
  <si>
    <t>2021-047C</t>
  </si>
  <si>
    <t>2021-048C</t>
  </si>
  <si>
    <t>2021-049C</t>
  </si>
  <si>
    <t>2021-050C</t>
  </si>
  <si>
    <t>2021-051C</t>
  </si>
  <si>
    <t>2021-052C</t>
  </si>
  <si>
    <t>2021-053C</t>
  </si>
  <si>
    <t>COUNT</t>
  </si>
  <si>
    <t>Development Name</t>
  </si>
  <si>
    <t>Foxmeadow Apartments</t>
  </si>
  <si>
    <t>Morris Manor</t>
  </si>
  <si>
    <t>Grove Manor Apartments</t>
  </si>
  <si>
    <t>The Franklin House</t>
  </si>
  <si>
    <t>Sandpiper Run</t>
  </si>
  <si>
    <t>The Courtney</t>
  </si>
  <si>
    <t>Austin Commons</t>
  </si>
  <si>
    <t>Kingston Terrace</t>
  </si>
  <si>
    <t>Bonair Towers</t>
  </si>
  <si>
    <t>Cherry Village</t>
  </si>
  <si>
    <t>Sherwood Oaks</t>
  </si>
  <si>
    <t>McCown Tower</t>
  </si>
  <si>
    <t>Century Woods Apartments</t>
  </si>
  <si>
    <t>College Arms Apartments</t>
  </si>
  <si>
    <t>Crystalwood Apartments</t>
  </si>
  <si>
    <t>Meadowgreen Apartments</t>
  </si>
  <si>
    <t>Russ Allen Apartments</t>
  </si>
  <si>
    <t>Briarwood Apartments II</t>
  </si>
  <si>
    <t>Points Items</t>
  </si>
  <si>
    <t>Bookmarking the Application (5 points)</t>
  </si>
  <si>
    <t>Heather</t>
  </si>
  <si>
    <t>3.b.(3)(b)  Development Experience Withdrawal Disincentive (5 points)</t>
  </si>
  <si>
    <t>Mitch</t>
  </si>
  <si>
    <t>3.c.(2) Submission of Principal Disclosure Form that is either (a) stamped “Approved” at least two weeks prior to the Application Deadline; or (b) stamped “Received” by the Corporation at least two weeks prior to the Application Deadline AND stamped “Approved” prior to the Application Deadline (5 points)</t>
  </si>
  <si>
    <t>3.c.(3)(c) Emergency Rule 67ER20-1 Disincentive Points (5 points)</t>
  </si>
  <si>
    <t>Total Points</t>
  </si>
  <si>
    <t>Eligibility Requirements</t>
  </si>
  <si>
    <t>Submission Requirements met (section Three, A.)</t>
  </si>
  <si>
    <t>Y</t>
  </si>
  <si>
    <t>1.  Applicant Certification and Acknowledgement form provided and meets requirements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</si>
  <si>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</si>
  <si>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</si>
  <si>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</si>
  <si>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</si>
  <si>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</si>
  <si>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</si>
  <si>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</si>
  <si>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</si>
  <si>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</si>
  <si>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</si>
  <si>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</si>
  <si>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</si>
  <si>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</si>
  <si>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N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</si>
  <si>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</si>
  <si>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</si>
  <si>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</si>
  <si>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</si>
  <si>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</si>
  <si>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</si>
  <si>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 Minimum Transit Score met, if applicable</t>
  </si>
  <si>
    <t>5.e. Minimum Total Proximity Score met</t>
  </si>
  <si>
    <t>6.a. Total Number of Units provided and within limits</t>
  </si>
  <si>
    <t>6.b. Number of new construction units and rehabilitation units provided</t>
  </si>
  <si>
    <t>6.d.(1) Minimum Set-Aside election provided</t>
  </si>
  <si>
    <t>6.d.(2)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</si>
  <si>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</si>
  <si>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</si>
  <si>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</si>
  <si>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</si>
  <si>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7.b.(3) Availability of Water demonstrated</t>
  </si>
  <si>
    <t>7.b.(4) Availability of Sewer demonstrated</t>
  </si>
  <si>
    <t>8.d. Minimum Additional Green Building Features selected</t>
  </si>
  <si>
    <t>9. Minimum Resident Programs selected</t>
  </si>
  <si>
    <t>10.a.(1) Applicant’s Housing Credit Request Amount provided</t>
  </si>
  <si>
    <t>Rebecca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</si>
  <si>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</si>
  <si>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</si>
  <si>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</si>
  <si>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</si>
  <si>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</si>
  <si>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</si>
  <si>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</si>
  <si>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</si>
  <si>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</si>
  <si>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Tie-Breakers</t>
  </si>
  <si>
    <t>Proximity Funding Preference (Section Four, A.5.e.)</t>
  </si>
  <si>
    <t>Age of Development Preference (Section Four A.4.b.(2)(e))</t>
  </si>
  <si>
    <t>RA Level 1,2, or 3 Preference (Section Four, A.4.b.(3))</t>
  </si>
  <si>
    <t>ESS Construction Funding Preference (Section Four, A.4.d.)</t>
  </si>
  <si>
    <t>10.d.  Per Unit Construction Funding Preference</t>
  </si>
  <si>
    <t>RA Level  (Section Four, A.4.b.(3))</t>
  </si>
  <si>
    <t>Grocery Store Funding Preference (Section Four, A.5.e.)</t>
  </si>
  <si>
    <t>Community Service Funding Preference (Section Four, A.5.e.)</t>
  </si>
  <si>
    <t>Florida Job Creation Preference (Item 4, of Exhibit C)</t>
  </si>
  <si>
    <t>Lottery Number</t>
  </si>
  <si>
    <t>Inspector General</t>
  </si>
  <si>
    <t xml:space="preserve">Goal </t>
  </si>
  <si>
    <t>3.b.(3) Did the Applicant qualify as a Non-Profit Applicant?</t>
  </si>
  <si>
    <t>Is the Development an RD 515 Development?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</si>
</sst>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25990BC3-F253-4B52-BB30-FB6E54EA4E24}"/>
  </cellStyles>
  <dxfs count="1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E129-7943-4948-847A-EB0C6BB90AC4}">
  <dimension ref="A1:U69"/>
  <sheetViews>
    <sheetView tabSelected="1" zoomScale="90" zoomScaleNormal="9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5" sqref="A5"/>
    </sheetView>
  </sheetViews>
  <sheetFormatPr defaultColWidth="8.88671875" defaultRowHeight="13.8" x14ac:dyDescent="0.3"/>
  <cols>
    <col min="1" max="1" width="33.5546875" style="39" customWidth="1"/>
    <col min="2" max="2" width="10.88671875" style="6" customWidth="1"/>
    <col min="3" max="3" width="13" style="6" customWidth="1"/>
    <col min="4" max="20" width="13.44140625" style="6" customWidth="1"/>
    <col min="21" max="16384" width="8.88671875" style="6"/>
  </cols>
  <sheetData>
    <row r="1" spans="1:21" ht="24.6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</row>
    <row r="2" spans="1:21" s="8" customFormat="1" ht="41.4" customHeight="1" x14ac:dyDescent="0.3">
      <c r="A2" s="4" t="s">
        <v>21</v>
      </c>
      <c r="B2" s="2"/>
      <c r="C2" s="3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32</v>
      </c>
      <c r="N2" s="4" t="s">
        <v>33</v>
      </c>
      <c r="O2" s="4" t="s">
        <v>34</v>
      </c>
      <c r="P2" s="4" t="s">
        <v>35</v>
      </c>
      <c r="Q2" s="4" t="s">
        <v>36</v>
      </c>
      <c r="R2" s="4" t="s">
        <v>37</v>
      </c>
      <c r="S2" s="4" t="s">
        <v>38</v>
      </c>
      <c r="T2" s="4" t="s">
        <v>39</v>
      </c>
      <c r="U2" s="7"/>
    </row>
    <row r="3" spans="1:21" s="8" customFormat="1" x14ac:dyDescent="0.3">
      <c r="A3" s="9" t="s">
        <v>40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1" x14ac:dyDescent="0.3">
      <c r="A4" s="13" t="s">
        <v>41</v>
      </c>
      <c r="B4" s="14" t="s">
        <v>42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5</v>
      </c>
      <c r="Q4" s="15">
        <v>5</v>
      </c>
      <c r="R4" s="15">
        <v>5</v>
      </c>
      <c r="S4" s="15">
        <v>5</v>
      </c>
      <c r="T4" s="15">
        <v>5</v>
      </c>
      <c r="U4" s="16">
        <f>COUNTIF(C4:T4,"&lt;5")</f>
        <v>0</v>
      </c>
    </row>
    <row r="5" spans="1:21" ht="27.6" x14ac:dyDescent="0.3">
      <c r="A5" s="13" t="s">
        <v>43</v>
      </c>
      <c r="B5" s="17" t="s">
        <v>44</v>
      </c>
      <c r="C5" s="15">
        <v>5</v>
      </c>
      <c r="D5" s="15">
        <v>5</v>
      </c>
      <c r="E5" s="15">
        <v>5</v>
      </c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5</v>
      </c>
      <c r="Q5" s="15">
        <v>5</v>
      </c>
      <c r="R5" s="15">
        <v>5</v>
      </c>
      <c r="S5" s="15">
        <v>5</v>
      </c>
      <c r="T5" s="15">
        <v>5</v>
      </c>
      <c r="U5" s="16">
        <f>COUNTIF(C5:T5,"&lt;5")</f>
        <v>0</v>
      </c>
    </row>
    <row r="6" spans="1:21" ht="105" customHeight="1" x14ac:dyDescent="0.3">
      <c r="A6" s="13" t="s">
        <v>45</v>
      </c>
      <c r="B6" s="17"/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5</v>
      </c>
      <c r="Q6" s="15">
        <v>5</v>
      </c>
      <c r="R6" s="15">
        <v>0</v>
      </c>
      <c r="S6" s="15">
        <v>0</v>
      </c>
      <c r="T6" s="15">
        <v>5</v>
      </c>
      <c r="U6" s="16">
        <f>COUNTIF(C6:T6,"&lt;5")</f>
        <v>2</v>
      </c>
    </row>
    <row r="7" spans="1:21" ht="27.6" x14ac:dyDescent="0.3">
      <c r="A7" s="13" t="s">
        <v>46</v>
      </c>
      <c r="B7" s="17"/>
      <c r="C7" s="15">
        <v>5</v>
      </c>
      <c r="D7" s="15">
        <v>5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5</v>
      </c>
      <c r="O7" s="15">
        <v>5</v>
      </c>
      <c r="P7" s="15">
        <v>5</v>
      </c>
      <c r="Q7" s="15">
        <v>5</v>
      </c>
      <c r="R7" s="15">
        <v>5</v>
      </c>
      <c r="S7" s="15">
        <v>5</v>
      </c>
      <c r="T7" s="15">
        <v>5</v>
      </c>
      <c r="U7" s="16">
        <f>COUNTIF(C7:T7,"&lt;5")</f>
        <v>0</v>
      </c>
    </row>
    <row r="8" spans="1:21" s="8" customFormat="1" x14ac:dyDescent="0.3">
      <c r="A8" s="18" t="s">
        <v>47</v>
      </c>
      <c r="B8" s="19"/>
      <c r="C8" s="20">
        <f>IF(C7="","",SUM(C4:C7))</f>
        <v>20</v>
      </c>
      <c r="D8" s="20">
        <f t="shared" ref="D8:T8" si="0">IF(D7="","",SUM(D4:D7))</f>
        <v>20</v>
      </c>
      <c r="E8" s="20">
        <f t="shared" si="0"/>
        <v>20</v>
      </c>
      <c r="F8" s="20">
        <f t="shared" si="0"/>
        <v>20</v>
      </c>
      <c r="G8" s="20">
        <f t="shared" si="0"/>
        <v>20</v>
      </c>
      <c r="H8" s="20">
        <f t="shared" si="0"/>
        <v>20</v>
      </c>
      <c r="I8" s="20">
        <f t="shared" si="0"/>
        <v>20</v>
      </c>
      <c r="J8" s="20">
        <f t="shared" si="0"/>
        <v>20</v>
      </c>
      <c r="K8" s="20">
        <f t="shared" si="0"/>
        <v>20</v>
      </c>
      <c r="L8" s="20">
        <f t="shared" si="0"/>
        <v>20</v>
      </c>
      <c r="M8" s="20">
        <f t="shared" si="0"/>
        <v>20</v>
      </c>
      <c r="N8" s="20">
        <f t="shared" si="0"/>
        <v>20</v>
      </c>
      <c r="O8" s="20">
        <f t="shared" si="0"/>
        <v>20</v>
      </c>
      <c r="P8" s="20">
        <f t="shared" si="0"/>
        <v>20</v>
      </c>
      <c r="Q8" s="20">
        <f t="shared" si="0"/>
        <v>20</v>
      </c>
      <c r="R8" s="20">
        <f t="shared" si="0"/>
        <v>15</v>
      </c>
      <c r="S8" s="20">
        <f t="shared" si="0"/>
        <v>15</v>
      </c>
      <c r="T8" s="20">
        <f t="shared" si="0"/>
        <v>20</v>
      </c>
      <c r="U8" s="16">
        <f>COUNTIF(C8:T8,"&lt;20")</f>
        <v>2</v>
      </c>
    </row>
    <row r="9" spans="1:21" x14ac:dyDescent="0.3">
      <c r="A9" s="21" t="s">
        <v>48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</row>
    <row r="10" spans="1:21" ht="27.6" x14ac:dyDescent="0.3">
      <c r="A10" s="13" t="s">
        <v>49</v>
      </c>
      <c r="B10" s="24" t="s">
        <v>42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  <c r="R10" s="15" t="s">
        <v>50</v>
      </c>
      <c r="S10" s="15" t="s">
        <v>50</v>
      </c>
      <c r="T10" s="15" t="s">
        <v>50</v>
      </c>
      <c r="U10" s="16">
        <f>COUNTIF(C10:T10,"N")</f>
        <v>0</v>
      </c>
    </row>
    <row r="11" spans="1:21" ht="41.4" x14ac:dyDescent="0.3">
      <c r="A11" s="13" t="s">
        <v>51</v>
      </c>
      <c r="B11" s="25"/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 t="s">
        <v>50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  <c r="R11" s="15" t="s">
        <v>50</v>
      </c>
      <c r="S11" s="15" t="s">
        <v>50</v>
      </c>
      <c r="T11" s="15" t="s">
        <v>50</v>
      </c>
      <c r="U11" s="16">
        <f t="shared" ref="U11:U51" si="1">COUNTIF(C11:T11,"N")</f>
        <v>0</v>
      </c>
    </row>
    <row r="12" spans="1:21" x14ac:dyDescent="0.3">
      <c r="A12" s="13" t="s">
        <v>52</v>
      </c>
      <c r="B12" s="26"/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 t="s">
        <v>50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  <c r="R12" s="15" t="s">
        <v>50</v>
      </c>
      <c r="S12" s="15" t="s">
        <v>50</v>
      </c>
      <c r="T12" s="15" t="s">
        <v>50</v>
      </c>
      <c r="U12" s="16">
        <f t="shared" si="1"/>
        <v>0</v>
      </c>
    </row>
    <row r="13" spans="1:21" x14ac:dyDescent="0.3">
      <c r="A13" s="13" t="s">
        <v>53</v>
      </c>
      <c r="B13" s="27" t="s">
        <v>44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 t="s">
        <v>50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  <c r="R13" s="15" t="s">
        <v>50</v>
      </c>
      <c r="S13" s="15" t="s">
        <v>50</v>
      </c>
      <c r="T13" s="15" t="s">
        <v>50</v>
      </c>
      <c r="U13" s="16">
        <f t="shared" si="1"/>
        <v>0</v>
      </c>
    </row>
    <row r="14" spans="1:21" ht="27.6" x14ac:dyDescent="0.3">
      <c r="A14" s="13" t="s">
        <v>54</v>
      </c>
      <c r="B14" s="28"/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 t="s">
        <v>50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  <c r="R14" s="15" t="s">
        <v>50</v>
      </c>
      <c r="S14" s="15" t="s">
        <v>50</v>
      </c>
      <c r="T14" s="15" t="s">
        <v>50</v>
      </c>
      <c r="U14" s="16">
        <f t="shared" si="1"/>
        <v>0</v>
      </c>
    </row>
    <row r="15" spans="1:21" x14ac:dyDescent="0.3">
      <c r="A15" s="13" t="s">
        <v>55</v>
      </c>
      <c r="B15" s="28"/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 t="s">
        <v>50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  <c r="R15" s="15" t="s">
        <v>50</v>
      </c>
      <c r="S15" s="15" t="s">
        <v>50</v>
      </c>
      <c r="T15" s="15" t="s">
        <v>50</v>
      </c>
      <c r="U15" s="16">
        <f t="shared" si="1"/>
        <v>0</v>
      </c>
    </row>
    <row r="16" spans="1:21" ht="27.6" x14ac:dyDescent="0.3">
      <c r="A16" s="13" t="s">
        <v>56</v>
      </c>
      <c r="B16" s="28"/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 t="s">
        <v>50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  <c r="R16" s="15" t="s">
        <v>50</v>
      </c>
      <c r="S16" s="15" t="s">
        <v>50</v>
      </c>
      <c r="T16" s="15" t="s">
        <v>50</v>
      </c>
      <c r="U16" s="16">
        <f t="shared" si="1"/>
        <v>0</v>
      </c>
    </row>
    <row r="17" spans="1:21" ht="27.6" x14ac:dyDescent="0.3">
      <c r="A17" s="13" t="s">
        <v>57</v>
      </c>
      <c r="B17" s="28"/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 t="s">
        <v>50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  <c r="R17" s="15" t="s">
        <v>50</v>
      </c>
      <c r="S17" s="15" t="s">
        <v>50</v>
      </c>
      <c r="T17" s="15" t="s">
        <v>50</v>
      </c>
      <c r="U17" s="16">
        <f t="shared" si="1"/>
        <v>0</v>
      </c>
    </row>
    <row r="18" spans="1:21" ht="41.4" x14ac:dyDescent="0.3">
      <c r="A18" s="13" t="s">
        <v>58</v>
      </c>
      <c r="B18" s="28"/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 t="s">
        <v>50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  <c r="R18" s="15" t="s">
        <v>50</v>
      </c>
      <c r="S18" s="15" t="s">
        <v>50</v>
      </c>
      <c r="T18" s="15" t="s">
        <v>50</v>
      </c>
      <c r="U18" s="16">
        <f t="shared" si="1"/>
        <v>0</v>
      </c>
    </row>
    <row r="19" spans="1:21" ht="27.6" x14ac:dyDescent="0.3">
      <c r="A19" s="13" t="s">
        <v>59</v>
      </c>
      <c r="B19" s="28"/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 t="s">
        <v>50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  <c r="R19" s="15" t="s">
        <v>50</v>
      </c>
      <c r="S19" s="15" t="s">
        <v>50</v>
      </c>
      <c r="T19" s="15" t="s">
        <v>50</v>
      </c>
      <c r="U19" s="16">
        <f t="shared" si="1"/>
        <v>0</v>
      </c>
    </row>
    <row r="20" spans="1:21" ht="27.6" x14ac:dyDescent="0.3">
      <c r="A20" s="13" t="s">
        <v>60</v>
      </c>
      <c r="B20" s="28"/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 t="s">
        <v>50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  <c r="R20" s="15" t="s">
        <v>50</v>
      </c>
      <c r="S20" s="15" t="s">
        <v>50</v>
      </c>
      <c r="T20" s="15" t="s">
        <v>50</v>
      </c>
      <c r="U20" s="16">
        <f t="shared" si="1"/>
        <v>0</v>
      </c>
    </row>
    <row r="21" spans="1:21" ht="41.4" x14ac:dyDescent="0.3">
      <c r="A21" s="13" t="s">
        <v>61</v>
      </c>
      <c r="B21" s="29"/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 t="s">
        <v>50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  <c r="R21" s="15" t="s">
        <v>50</v>
      </c>
      <c r="S21" s="15" t="s">
        <v>50</v>
      </c>
      <c r="T21" s="15" t="s">
        <v>50</v>
      </c>
      <c r="U21" s="16">
        <f t="shared" si="1"/>
        <v>0</v>
      </c>
    </row>
    <row r="22" spans="1:21" ht="27.6" x14ac:dyDescent="0.3">
      <c r="A22" s="13" t="s">
        <v>62</v>
      </c>
      <c r="B22" s="27" t="s">
        <v>42</v>
      </c>
      <c r="C22" s="15" t="s">
        <v>50</v>
      </c>
      <c r="D22" s="15" t="s">
        <v>50</v>
      </c>
      <c r="E22" s="15" t="s">
        <v>50</v>
      </c>
      <c r="F22" s="15" t="s">
        <v>50</v>
      </c>
      <c r="G22" s="15" t="s">
        <v>50</v>
      </c>
      <c r="H22" s="15" t="s">
        <v>50</v>
      </c>
      <c r="I22" s="15" t="s">
        <v>50</v>
      </c>
      <c r="J22" s="15" t="s">
        <v>50</v>
      </c>
      <c r="K22" s="15" t="s">
        <v>50</v>
      </c>
      <c r="L22" s="15" t="s">
        <v>50</v>
      </c>
      <c r="M22" s="15" t="s">
        <v>50</v>
      </c>
      <c r="N22" s="15" t="s">
        <v>50</v>
      </c>
      <c r="O22" s="15" t="s">
        <v>50</v>
      </c>
      <c r="P22" s="15" t="s">
        <v>50</v>
      </c>
      <c r="Q22" s="15" t="s">
        <v>50</v>
      </c>
      <c r="R22" s="15" t="s">
        <v>50</v>
      </c>
      <c r="S22" s="15" t="s">
        <v>50</v>
      </c>
      <c r="T22" s="15" t="s">
        <v>50</v>
      </c>
      <c r="U22" s="16">
        <f t="shared" si="1"/>
        <v>0</v>
      </c>
    </row>
    <row r="23" spans="1:21" x14ac:dyDescent="0.3">
      <c r="A23" s="13" t="s">
        <v>63</v>
      </c>
      <c r="B23" s="28"/>
      <c r="C23" s="15" t="s">
        <v>50</v>
      </c>
      <c r="D23" s="15" t="s">
        <v>50</v>
      </c>
      <c r="E23" s="15" t="s">
        <v>50</v>
      </c>
      <c r="F23" s="15" t="s">
        <v>50</v>
      </c>
      <c r="G23" s="15" t="s">
        <v>50</v>
      </c>
      <c r="H23" s="15" t="s">
        <v>50</v>
      </c>
      <c r="I23" s="15" t="s">
        <v>50</v>
      </c>
      <c r="J23" s="15" t="s">
        <v>50</v>
      </c>
      <c r="K23" s="15" t="s">
        <v>50</v>
      </c>
      <c r="L23" s="15" t="s">
        <v>50</v>
      </c>
      <c r="M23" s="15" t="s">
        <v>50</v>
      </c>
      <c r="N23" s="15" t="s">
        <v>50</v>
      </c>
      <c r="O23" s="15" t="s">
        <v>50</v>
      </c>
      <c r="P23" s="15" t="s">
        <v>50</v>
      </c>
      <c r="Q23" s="15" t="s">
        <v>50</v>
      </c>
      <c r="R23" s="15" t="s">
        <v>50</v>
      </c>
      <c r="S23" s="15" t="s">
        <v>50</v>
      </c>
      <c r="T23" s="15" t="s">
        <v>50</v>
      </c>
      <c r="U23" s="16">
        <f t="shared" si="1"/>
        <v>0</v>
      </c>
    </row>
    <row r="24" spans="1:21" ht="27.6" x14ac:dyDescent="0.3">
      <c r="A24" s="13" t="s">
        <v>64</v>
      </c>
      <c r="B24" s="28"/>
      <c r="C24" s="15" t="s">
        <v>50</v>
      </c>
      <c r="D24" s="15" t="s">
        <v>50</v>
      </c>
      <c r="E24" s="15" t="s">
        <v>50</v>
      </c>
      <c r="F24" s="15" t="s">
        <v>50</v>
      </c>
      <c r="G24" s="15" t="s">
        <v>50</v>
      </c>
      <c r="H24" s="15" t="s">
        <v>50</v>
      </c>
      <c r="I24" s="15" t="s">
        <v>50</v>
      </c>
      <c r="J24" s="15" t="s">
        <v>50</v>
      </c>
      <c r="K24" s="15" t="s">
        <v>50</v>
      </c>
      <c r="L24" s="15" t="s">
        <v>50</v>
      </c>
      <c r="M24" s="15" t="s">
        <v>50</v>
      </c>
      <c r="N24" s="15" t="s">
        <v>50</v>
      </c>
      <c r="O24" s="15" t="s">
        <v>50</v>
      </c>
      <c r="P24" s="15" t="s">
        <v>50</v>
      </c>
      <c r="Q24" s="15" t="s">
        <v>50</v>
      </c>
      <c r="R24" s="15" t="s">
        <v>65</v>
      </c>
      <c r="S24" s="15" t="s">
        <v>50</v>
      </c>
      <c r="T24" s="15" t="s">
        <v>50</v>
      </c>
      <c r="U24" s="16">
        <f t="shared" si="1"/>
        <v>1</v>
      </c>
    </row>
    <row r="25" spans="1:21" x14ac:dyDescent="0.3">
      <c r="A25" s="13" t="s">
        <v>66</v>
      </c>
      <c r="B25" s="28"/>
      <c r="C25" s="15" t="s">
        <v>50</v>
      </c>
      <c r="D25" s="15" t="s">
        <v>50</v>
      </c>
      <c r="E25" s="15" t="s">
        <v>50</v>
      </c>
      <c r="F25" s="15" t="s">
        <v>50</v>
      </c>
      <c r="G25" s="15" t="s">
        <v>50</v>
      </c>
      <c r="H25" s="15" t="s">
        <v>50</v>
      </c>
      <c r="I25" s="15" t="s">
        <v>50</v>
      </c>
      <c r="J25" s="15" t="s">
        <v>50</v>
      </c>
      <c r="K25" s="15" t="s">
        <v>50</v>
      </c>
      <c r="L25" s="15" t="s">
        <v>50</v>
      </c>
      <c r="M25" s="15" t="s">
        <v>50</v>
      </c>
      <c r="N25" s="15" t="s">
        <v>50</v>
      </c>
      <c r="O25" s="15" t="s">
        <v>50</v>
      </c>
      <c r="P25" s="15" t="s">
        <v>50</v>
      </c>
      <c r="Q25" s="15" t="s">
        <v>50</v>
      </c>
      <c r="R25" s="15" t="s">
        <v>50</v>
      </c>
      <c r="S25" s="15" t="s">
        <v>50</v>
      </c>
      <c r="T25" s="15" t="s">
        <v>50</v>
      </c>
      <c r="U25" s="16">
        <f t="shared" si="1"/>
        <v>0</v>
      </c>
    </row>
    <row r="26" spans="1:21" x14ac:dyDescent="0.3">
      <c r="A26" s="13" t="s">
        <v>67</v>
      </c>
      <c r="B26" s="28"/>
      <c r="C26" s="15" t="s">
        <v>50</v>
      </c>
      <c r="D26" s="15" t="s">
        <v>50</v>
      </c>
      <c r="E26" s="15" t="s">
        <v>50</v>
      </c>
      <c r="F26" s="15" t="s">
        <v>50</v>
      </c>
      <c r="G26" s="15" t="s">
        <v>50</v>
      </c>
      <c r="H26" s="15" t="s">
        <v>50</v>
      </c>
      <c r="I26" s="15" t="s">
        <v>50</v>
      </c>
      <c r="J26" s="15" t="s">
        <v>50</v>
      </c>
      <c r="K26" s="15" t="s">
        <v>50</v>
      </c>
      <c r="L26" s="15" t="s">
        <v>50</v>
      </c>
      <c r="M26" s="15" t="s">
        <v>50</v>
      </c>
      <c r="N26" s="15" t="s">
        <v>50</v>
      </c>
      <c r="O26" s="15" t="s">
        <v>50</v>
      </c>
      <c r="P26" s="15" t="s">
        <v>50</v>
      </c>
      <c r="Q26" s="15" t="s">
        <v>50</v>
      </c>
      <c r="R26" s="15" t="s">
        <v>50</v>
      </c>
      <c r="S26" s="15" t="s">
        <v>50</v>
      </c>
      <c r="T26" s="15" t="s">
        <v>50</v>
      </c>
      <c r="U26" s="16">
        <f t="shared" si="1"/>
        <v>0</v>
      </c>
    </row>
    <row r="27" spans="1:21" ht="27.6" x14ac:dyDescent="0.3">
      <c r="A27" s="13" t="s">
        <v>68</v>
      </c>
      <c r="B27" s="28"/>
      <c r="C27" s="15" t="s">
        <v>50</v>
      </c>
      <c r="D27" s="15" t="s">
        <v>50</v>
      </c>
      <c r="E27" s="15" t="s">
        <v>50</v>
      </c>
      <c r="F27" s="15" t="s">
        <v>50</v>
      </c>
      <c r="G27" s="15" t="s">
        <v>50</v>
      </c>
      <c r="H27" s="15" t="s">
        <v>50</v>
      </c>
      <c r="I27" s="15" t="s">
        <v>50</v>
      </c>
      <c r="J27" s="15" t="s">
        <v>50</v>
      </c>
      <c r="K27" s="15" t="s">
        <v>50</v>
      </c>
      <c r="L27" s="15" t="s">
        <v>50</v>
      </c>
      <c r="M27" s="15" t="s">
        <v>50</v>
      </c>
      <c r="N27" s="15" t="s">
        <v>50</v>
      </c>
      <c r="O27" s="15" t="s">
        <v>50</v>
      </c>
      <c r="P27" s="15" t="s">
        <v>50</v>
      </c>
      <c r="Q27" s="15" t="s">
        <v>50</v>
      </c>
      <c r="R27" s="15" t="s">
        <v>50</v>
      </c>
      <c r="S27" s="15" t="s">
        <v>50</v>
      </c>
      <c r="T27" s="15" t="s">
        <v>50</v>
      </c>
      <c r="U27" s="16">
        <f t="shared" si="1"/>
        <v>0</v>
      </c>
    </row>
    <row r="28" spans="1:21" ht="27.6" x14ac:dyDescent="0.3">
      <c r="A28" s="13" t="s">
        <v>69</v>
      </c>
      <c r="B28" s="28"/>
      <c r="C28" s="15" t="s">
        <v>50</v>
      </c>
      <c r="D28" s="15" t="s">
        <v>50</v>
      </c>
      <c r="E28" s="15" t="s">
        <v>50</v>
      </c>
      <c r="F28" s="15" t="s">
        <v>50</v>
      </c>
      <c r="G28" s="15" t="s">
        <v>50</v>
      </c>
      <c r="H28" s="15" t="s">
        <v>50</v>
      </c>
      <c r="I28" s="15" t="s">
        <v>50</v>
      </c>
      <c r="J28" s="15" t="s">
        <v>50</v>
      </c>
      <c r="K28" s="15" t="s">
        <v>50</v>
      </c>
      <c r="L28" s="15" t="s">
        <v>50</v>
      </c>
      <c r="M28" s="15" t="s">
        <v>50</v>
      </c>
      <c r="N28" s="15" t="s">
        <v>50</v>
      </c>
      <c r="O28" s="15" t="s">
        <v>50</v>
      </c>
      <c r="P28" s="15" t="s">
        <v>50</v>
      </c>
      <c r="Q28" s="15" t="s">
        <v>50</v>
      </c>
      <c r="R28" s="15" t="s">
        <v>50</v>
      </c>
      <c r="S28" s="15" t="s">
        <v>50</v>
      </c>
      <c r="T28" s="15" t="s">
        <v>50</v>
      </c>
      <c r="U28" s="16">
        <f t="shared" si="1"/>
        <v>0</v>
      </c>
    </row>
    <row r="29" spans="1:21" ht="27.6" x14ac:dyDescent="0.3">
      <c r="A29" s="13" t="s">
        <v>70</v>
      </c>
      <c r="B29" s="28"/>
      <c r="C29" s="15" t="s">
        <v>50</v>
      </c>
      <c r="D29" s="15" t="s">
        <v>50</v>
      </c>
      <c r="E29" s="15" t="s">
        <v>50</v>
      </c>
      <c r="F29" s="15" t="s">
        <v>50</v>
      </c>
      <c r="G29" s="15" t="s">
        <v>50</v>
      </c>
      <c r="H29" s="15" t="s">
        <v>50</v>
      </c>
      <c r="I29" s="15" t="s">
        <v>50</v>
      </c>
      <c r="J29" s="15" t="s">
        <v>50</v>
      </c>
      <c r="K29" s="15" t="s">
        <v>50</v>
      </c>
      <c r="L29" s="15" t="s">
        <v>50</v>
      </c>
      <c r="M29" s="15" t="s">
        <v>50</v>
      </c>
      <c r="N29" s="15" t="s">
        <v>50</v>
      </c>
      <c r="O29" s="15" t="s">
        <v>50</v>
      </c>
      <c r="P29" s="15" t="s">
        <v>50</v>
      </c>
      <c r="Q29" s="15" t="s">
        <v>50</v>
      </c>
      <c r="R29" s="15" t="s">
        <v>50</v>
      </c>
      <c r="S29" s="15" t="s">
        <v>50</v>
      </c>
      <c r="T29" s="15" t="s">
        <v>50</v>
      </c>
      <c r="U29" s="16">
        <f t="shared" si="1"/>
        <v>0</v>
      </c>
    </row>
    <row r="30" spans="1:21" ht="41.4" x14ac:dyDescent="0.3">
      <c r="A30" s="13" t="s">
        <v>71</v>
      </c>
      <c r="B30" s="28"/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 t="s">
        <v>50</v>
      </c>
      <c r="K30" s="15" t="s">
        <v>50</v>
      </c>
      <c r="L30" s="15" t="s">
        <v>50</v>
      </c>
      <c r="M30" s="15" t="s">
        <v>50</v>
      </c>
      <c r="N30" s="15" t="s">
        <v>50</v>
      </c>
      <c r="O30" s="15" t="s">
        <v>50</v>
      </c>
      <c r="P30" s="15" t="s">
        <v>50</v>
      </c>
      <c r="Q30" s="15" t="s">
        <v>50</v>
      </c>
      <c r="R30" s="15" t="s">
        <v>50</v>
      </c>
      <c r="S30" s="15" t="s">
        <v>50</v>
      </c>
      <c r="T30" s="15" t="s">
        <v>50</v>
      </c>
      <c r="U30" s="16">
        <f t="shared" si="1"/>
        <v>0</v>
      </c>
    </row>
    <row r="31" spans="1:21" ht="27.6" x14ac:dyDescent="0.3">
      <c r="A31" s="13" t="s">
        <v>72</v>
      </c>
      <c r="B31" s="28"/>
      <c r="C31" s="15" t="s">
        <v>50</v>
      </c>
      <c r="D31" s="15" t="s">
        <v>50</v>
      </c>
      <c r="E31" s="15" t="s">
        <v>50</v>
      </c>
      <c r="F31" s="15" t="s">
        <v>50</v>
      </c>
      <c r="G31" s="15" t="s">
        <v>50</v>
      </c>
      <c r="H31" s="15" t="s">
        <v>50</v>
      </c>
      <c r="I31" s="15" t="s">
        <v>50</v>
      </c>
      <c r="J31" s="15" t="s">
        <v>50</v>
      </c>
      <c r="K31" s="15" t="s">
        <v>50</v>
      </c>
      <c r="L31" s="15" t="s">
        <v>50</v>
      </c>
      <c r="M31" s="15" t="s">
        <v>50</v>
      </c>
      <c r="N31" s="15" t="s">
        <v>50</v>
      </c>
      <c r="O31" s="15" t="s">
        <v>50</v>
      </c>
      <c r="P31" s="15" t="s">
        <v>50</v>
      </c>
      <c r="Q31" s="15" t="s">
        <v>50</v>
      </c>
      <c r="R31" s="15" t="s">
        <v>50</v>
      </c>
      <c r="S31" s="15" t="s">
        <v>50</v>
      </c>
      <c r="T31" s="15" t="s">
        <v>50</v>
      </c>
      <c r="U31" s="16">
        <f t="shared" si="1"/>
        <v>0</v>
      </c>
    </row>
    <row r="32" spans="1:21" x14ac:dyDescent="0.3">
      <c r="A32" s="13" t="s">
        <v>73</v>
      </c>
      <c r="B32" s="28"/>
      <c r="C32" s="15" t="s">
        <v>50</v>
      </c>
      <c r="D32" s="15" t="s">
        <v>50</v>
      </c>
      <c r="E32" s="15" t="s">
        <v>50</v>
      </c>
      <c r="F32" s="15" t="s">
        <v>50</v>
      </c>
      <c r="G32" s="15" t="s">
        <v>50</v>
      </c>
      <c r="H32" s="15" t="s">
        <v>50</v>
      </c>
      <c r="I32" s="15" t="s">
        <v>50</v>
      </c>
      <c r="J32" s="15" t="s">
        <v>50</v>
      </c>
      <c r="K32" s="15" t="s">
        <v>50</v>
      </c>
      <c r="L32" s="15" t="s">
        <v>50</v>
      </c>
      <c r="M32" s="15" t="s">
        <v>50</v>
      </c>
      <c r="N32" s="15" t="s">
        <v>50</v>
      </c>
      <c r="O32" s="15" t="s">
        <v>50</v>
      </c>
      <c r="P32" s="15" t="s">
        <v>50</v>
      </c>
      <c r="Q32" s="15" t="s">
        <v>50</v>
      </c>
      <c r="R32" s="15" t="s">
        <v>50</v>
      </c>
      <c r="S32" s="15" t="s">
        <v>50</v>
      </c>
      <c r="T32" s="15" t="s">
        <v>50</v>
      </c>
      <c r="U32" s="16">
        <f t="shared" si="1"/>
        <v>0</v>
      </c>
    </row>
    <row r="33" spans="1:21" ht="27.6" x14ac:dyDescent="0.3">
      <c r="A33" s="13" t="s">
        <v>74</v>
      </c>
      <c r="B33" s="28"/>
      <c r="C33" s="15" t="s">
        <v>50</v>
      </c>
      <c r="D33" s="15" t="s">
        <v>50</v>
      </c>
      <c r="E33" s="15" t="s">
        <v>50</v>
      </c>
      <c r="F33" s="15" t="s">
        <v>50</v>
      </c>
      <c r="G33" s="15" t="s">
        <v>50</v>
      </c>
      <c r="H33" s="15" t="s">
        <v>50</v>
      </c>
      <c r="I33" s="15" t="s">
        <v>50</v>
      </c>
      <c r="J33" s="15" t="s">
        <v>50</v>
      </c>
      <c r="K33" s="15" t="s">
        <v>50</v>
      </c>
      <c r="L33" s="15" t="s">
        <v>50</v>
      </c>
      <c r="M33" s="15" t="s">
        <v>50</v>
      </c>
      <c r="N33" s="15" t="s">
        <v>50</v>
      </c>
      <c r="O33" s="15" t="s">
        <v>50</v>
      </c>
      <c r="P33" s="15" t="s">
        <v>50</v>
      </c>
      <c r="Q33" s="15" t="s">
        <v>50</v>
      </c>
      <c r="R33" s="15" t="s">
        <v>50</v>
      </c>
      <c r="S33" s="15" t="s">
        <v>50</v>
      </c>
      <c r="T33" s="15" t="s">
        <v>50</v>
      </c>
      <c r="U33" s="16">
        <f t="shared" si="1"/>
        <v>0</v>
      </c>
    </row>
    <row r="34" spans="1:21" ht="27.6" x14ac:dyDescent="0.3">
      <c r="A34" s="13" t="s">
        <v>75</v>
      </c>
      <c r="B34" s="28"/>
      <c r="C34" s="15" t="s">
        <v>50</v>
      </c>
      <c r="D34" s="15" t="s">
        <v>50</v>
      </c>
      <c r="E34" s="15" t="s">
        <v>50</v>
      </c>
      <c r="F34" s="15" t="s">
        <v>50</v>
      </c>
      <c r="G34" s="15" t="s">
        <v>50</v>
      </c>
      <c r="H34" s="15" t="s">
        <v>50</v>
      </c>
      <c r="I34" s="15" t="s">
        <v>50</v>
      </c>
      <c r="J34" s="15" t="s">
        <v>50</v>
      </c>
      <c r="K34" s="15" t="s">
        <v>50</v>
      </c>
      <c r="L34" s="15" t="s">
        <v>50</v>
      </c>
      <c r="M34" s="15" t="s">
        <v>50</v>
      </c>
      <c r="N34" s="15" t="s">
        <v>50</v>
      </c>
      <c r="O34" s="15" t="s">
        <v>50</v>
      </c>
      <c r="P34" s="15" t="s">
        <v>50</v>
      </c>
      <c r="Q34" s="15" t="s">
        <v>50</v>
      </c>
      <c r="R34" s="15" t="s">
        <v>50</v>
      </c>
      <c r="S34" s="15" t="s">
        <v>50</v>
      </c>
      <c r="T34" s="15" t="s">
        <v>50</v>
      </c>
      <c r="U34" s="16">
        <f t="shared" si="1"/>
        <v>0</v>
      </c>
    </row>
    <row r="35" spans="1:21" ht="27.6" x14ac:dyDescent="0.3">
      <c r="A35" s="13" t="s">
        <v>76</v>
      </c>
      <c r="B35" s="28"/>
      <c r="C35" s="15" t="s">
        <v>50</v>
      </c>
      <c r="D35" s="15" t="s">
        <v>50</v>
      </c>
      <c r="E35" s="15" t="s">
        <v>50</v>
      </c>
      <c r="F35" s="15" t="s">
        <v>50</v>
      </c>
      <c r="G35" s="15" t="s">
        <v>50</v>
      </c>
      <c r="H35" s="15" t="s">
        <v>50</v>
      </c>
      <c r="I35" s="15" t="s">
        <v>50</v>
      </c>
      <c r="J35" s="15" t="s">
        <v>50</v>
      </c>
      <c r="K35" s="15" t="s">
        <v>50</v>
      </c>
      <c r="L35" s="15" t="s">
        <v>50</v>
      </c>
      <c r="M35" s="15" t="s">
        <v>50</v>
      </c>
      <c r="N35" s="15" t="s">
        <v>50</v>
      </c>
      <c r="O35" s="15" t="s">
        <v>50</v>
      </c>
      <c r="P35" s="15" t="s">
        <v>50</v>
      </c>
      <c r="Q35" s="15" t="s">
        <v>50</v>
      </c>
      <c r="R35" s="15" t="s">
        <v>50</v>
      </c>
      <c r="S35" s="15" t="s">
        <v>50</v>
      </c>
      <c r="T35" s="15" t="s">
        <v>50</v>
      </c>
      <c r="U35" s="16">
        <f t="shared" si="1"/>
        <v>0</v>
      </c>
    </row>
    <row r="36" spans="1:21" ht="27.6" x14ac:dyDescent="0.3">
      <c r="A36" s="13" t="s">
        <v>77</v>
      </c>
      <c r="B36" s="28"/>
      <c r="C36" s="15" t="s">
        <v>50</v>
      </c>
      <c r="D36" s="15" t="s">
        <v>50</v>
      </c>
      <c r="E36" s="15" t="s">
        <v>50</v>
      </c>
      <c r="F36" s="15" t="s">
        <v>50</v>
      </c>
      <c r="G36" s="15" t="s">
        <v>50</v>
      </c>
      <c r="H36" s="15" t="s">
        <v>50</v>
      </c>
      <c r="I36" s="15" t="s">
        <v>50</v>
      </c>
      <c r="J36" s="15" t="s">
        <v>50</v>
      </c>
      <c r="K36" s="15" t="s">
        <v>50</v>
      </c>
      <c r="L36" s="15" t="s">
        <v>50</v>
      </c>
      <c r="M36" s="15" t="s">
        <v>50</v>
      </c>
      <c r="N36" s="15" t="s">
        <v>50</v>
      </c>
      <c r="O36" s="15" t="s">
        <v>50</v>
      </c>
      <c r="P36" s="15" t="s">
        <v>50</v>
      </c>
      <c r="Q36" s="15" t="s">
        <v>50</v>
      </c>
      <c r="R36" s="15" t="s">
        <v>65</v>
      </c>
      <c r="S36" s="15" t="s">
        <v>65</v>
      </c>
      <c r="T36" s="15" t="s">
        <v>50</v>
      </c>
      <c r="U36" s="16">
        <f t="shared" si="1"/>
        <v>2</v>
      </c>
    </row>
    <row r="37" spans="1:21" ht="27.6" x14ac:dyDescent="0.3">
      <c r="A37" s="13" t="s">
        <v>78</v>
      </c>
      <c r="B37" s="28"/>
      <c r="C37" s="15" t="s">
        <v>50</v>
      </c>
      <c r="D37" s="15" t="s">
        <v>50</v>
      </c>
      <c r="E37" s="15" t="s">
        <v>50</v>
      </c>
      <c r="F37" s="15" t="s">
        <v>50</v>
      </c>
      <c r="G37" s="15" t="s">
        <v>50</v>
      </c>
      <c r="H37" s="15" t="s">
        <v>50</v>
      </c>
      <c r="I37" s="15" t="s">
        <v>50</v>
      </c>
      <c r="J37" s="15" t="s">
        <v>50</v>
      </c>
      <c r="K37" s="15" t="s">
        <v>50</v>
      </c>
      <c r="L37" s="15" t="s">
        <v>50</v>
      </c>
      <c r="M37" s="15" t="s">
        <v>50</v>
      </c>
      <c r="N37" s="15" t="s">
        <v>50</v>
      </c>
      <c r="O37" s="15" t="s">
        <v>50</v>
      </c>
      <c r="P37" s="15" t="s">
        <v>50</v>
      </c>
      <c r="Q37" s="15" t="s">
        <v>50</v>
      </c>
      <c r="R37" s="15" t="s">
        <v>50</v>
      </c>
      <c r="S37" s="15" t="s">
        <v>50</v>
      </c>
      <c r="T37" s="15" t="s">
        <v>50</v>
      </c>
      <c r="U37" s="16">
        <f t="shared" si="1"/>
        <v>0</v>
      </c>
    </row>
    <row r="38" spans="1:21" ht="27.6" x14ac:dyDescent="0.3">
      <c r="A38" s="13" t="s">
        <v>79</v>
      </c>
      <c r="B38" s="28"/>
      <c r="C38" s="15" t="s">
        <v>50</v>
      </c>
      <c r="D38" s="15" t="s">
        <v>50</v>
      </c>
      <c r="E38" s="15" t="s">
        <v>50</v>
      </c>
      <c r="F38" s="15" t="s">
        <v>50</v>
      </c>
      <c r="G38" s="15" t="s">
        <v>50</v>
      </c>
      <c r="H38" s="15" t="s">
        <v>50</v>
      </c>
      <c r="I38" s="15" t="s">
        <v>50</v>
      </c>
      <c r="J38" s="15" t="s">
        <v>50</v>
      </c>
      <c r="K38" s="15" t="s">
        <v>50</v>
      </c>
      <c r="L38" s="15" t="s">
        <v>50</v>
      </c>
      <c r="M38" s="15" t="s">
        <v>50</v>
      </c>
      <c r="N38" s="15" t="s">
        <v>50</v>
      </c>
      <c r="O38" s="15" t="s">
        <v>50</v>
      </c>
      <c r="P38" s="15" t="s">
        <v>50</v>
      </c>
      <c r="Q38" s="15" t="s">
        <v>50</v>
      </c>
      <c r="R38" s="15" t="s">
        <v>50</v>
      </c>
      <c r="S38" s="15" t="s">
        <v>50</v>
      </c>
      <c r="T38" s="15" t="s">
        <v>50</v>
      </c>
      <c r="U38" s="16">
        <f t="shared" si="1"/>
        <v>0</v>
      </c>
    </row>
    <row r="39" spans="1:21" x14ac:dyDescent="0.3">
      <c r="A39" s="13" t="s">
        <v>80</v>
      </c>
      <c r="B39" s="28"/>
      <c r="C39" s="15" t="s">
        <v>50</v>
      </c>
      <c r="D39" s="15" t="s">
        <v>50</v>
      </c>
      <c r="E39" s="15" t="s">
        <v>50</v>
      </c>
      <c r="F39" s="15" t="s">
        <v>50</v>
      </c>
      <c r="G39" s="15" t="s">
        <v>50</v>
      </c>
      <c r="H39" s="15" t="s">
        <v>50</v>
      </c>
      <c r="I39" s="15" t="s">
        <v>50</v>
      </c>
      <c r="J39" s="15" t="s">
        <v>50</v>
      </c>
      <c r="K39" s="15" t="s">
        <v>50</v>
      </c>
      <c r="L39" s="15" t="s">
        <v>50</v>
      </c>
      <c r="M39" s="15" t="s">
        <v>50</v>
      </c>
      <c r="N39" s="15" t="s">
        <v>50</v>
      </c>
      <c r="O39" s="15" t="s">
        <v>50</v>
      </c>
      <c r="P39" s="15" t="s">
        <v>50</v>
      </c>
      <c r="Q39" s="15" t="s">
        <v>50</v>
      </c>
      <c r="R39" s="15" t="s">
        <v>50</v>
      </c>
      <c r="S39" s="15" t="s">
        <v>50</v>
      </c>
      <c r="T39" s="15" t="s">
        <v>50</v>
      </c>
      <c r="U39" s="16">
        <f t="shared" si="1"/>
        <v>0</v>
      </c>
    </row>
    <row r="40" spans="1:21" x14ac:dyDescent="0.3">
      <c r="A40" s="13" t="s">
        <v>81</v>
      </c>
      <c r="B40" s="28"/>
      <c r="C40" s="15" t="s">
        <v>50</v>
      </c>
      <c r="D40" s="15" t="s">
        <v>50</v>
      </c>
      <c r="E40" s="15" t="s">
        <v>50</v>
      </c>
      <c r="F40" s="15" t="s">
        <v>50</v>
      </c>
      <c r="G40" s="15" t="s">
        <v>50</v>
      </c>
      <c r="H40" s="15" t="s">
        <v>50</v>
      </c>
      <c r="I40" s="15" t="s">
        <v>50</v>
      </c>
      <c r="J40" s="15" t="s">
        <v>50</v>
      </c>
      <c r="K40" s="15" t="s">
        <v>50</v>
      </c>
      <c r="L40" s="15" t="s">
        <v>50</v>
      </c>
      <c r="M40" s="15" t="s">
        <v>50</v>
      </c>
      <c r="N40" s="15" t="s">
        <v>50</v>
      </c>
      <c r="O40" s="15" t="s">
        <v>50</v>
      </c>
      <c r="P40" s="15" t="s">
        <v>50</v>
      </c>
      <c r="Q40" s="15" t="s">
        <v>50</v>
      </c>
      <c r="R40" s="15" t="s">
        <v>50</v>
      </c>
      <c r="S40" s="15" t="s">
        <v>50</v>
      </c>
      <c r="T40" s="15" t="s">
        <v>50</v>
      </c>
      <c r="U40" s="16">
        <f t="shared" si="1"/>
        <v>0</v>
      </c>
    </row>
    <row r="41" spans="1:21" ht="27.6" x14ac:dyDescent="0.3">
      <c r="A41" s="13" t="s">
        <v>82</v>
      </c>
      <c r="B41" s="28"/>
      <c r="C41" s="15" t="s">
        <v>50</v>
      </c>
      <c r="D41" s="15" t="s">
        <v>50</v>
      </c>
      <c r="E41" s="15" t="s">
        <v>50</v>
      </c>
      <c r="F41" s="15" t="s">
        <v>50</v>
      </c>
      <c r="G41" s="15" t="s">
        <v>50</v>
      </c>
      <c r="H41" s="15" t="s">
        <v>50</v>
      </c>
      <c r="I41" s="15" t="s">
        <v>50</v>
      </c>
      <c r="J41" s="15" t="s">
        <v>50</v>
      </c>
      <c r="K41" s="15" t="s">
        <v>50</v>
      </c>
      <c r="L41" s="15" t="s">
        <v>50</v>
      </c>
      <c r="M41" s="15" t="s">
        <v>50</v>
      </c>
      <c r="N41" s="15" t="s">
        <v>50</v>
      </c>
      <c r="O41" s="15" t="s">
        <v>50</v>
      </c>
      <c r="P41" s="15" t="s">
        <v>50</v>
      </c>
      <c r="Q41" s="15" t="s">
        <v>50</v>
      </c>
      <c r="R41" s="15" t="s">
        <v>50</v>
      </c>
      <c r="S41" s="15" t="s">
        <v>50</v>
      </c>
      <c r="T41" s="15" t="s">
        <v>50</v>
      </c>
      <c r="U41" s="16">
        <f t="shared" si="1"/>
        <v>0</v>
      </c>
    </row>
    <row r="42" spans="1:21" ht="27.6" x14ac:dyDescent="0.3">
      <c r="A42" s="13" t="s">
        <v>83</v>
      </c>
      <c r="B42" s="28"/>
      <c r="C42" s="15" t="s">
        <v>50</v>
      </c>
      <c r="D42" s="15" t="s">
        <v>50</v>
      </c>
      <c r="E42" s="15" t="s">
        <v>50</v>
      </c>
      <c r="F42" s="15" t="s">
        <v>50</v>
      </c>
      <c r="G42" s="15" t="s">
        <v>50</v>
      </c>
      <c r="H42" s="15" t="s">
        <v>50</v>
      </c>
      <c r="I42" s="15" t="s">
        <v>50</v>
      </c>
      <c r="J42" s="15" t="s">
        <v>50</v>
      </c>
      <c r="K42" s="15" t="s">
        <v>50</v>
      </c>
      <c r="L42" s="15" t="s">
        <v>50</v>
      </c>
      <c r="M42" s="15" t="s">
        <v>50</v>
      </c>
      <c r="N42" s="15" t="s">
        <v>50</v>
      </c>
      <c r="O42" s="15" t="s">
        <v>50</v>
      </c>
      <c r="P42" s="15" t="s">
        <v>50</v>
      </c>
      <c r="Q42" s="15" t="s">
        <v>50</v>
      </c>
      <c r="R42" s="15" t="s">
        <v>50</v>
      </c>
      <c r="S42" s="15" t="s">
        <v>50</v>
      </c>
      <c r="T42" s="15" t="s">
        <v>50</v>
      </c>
      <c r="U42" s="16">
        <f t="shared" si="1"/>
        <v>0</v>
      </c>
    </row>
    <row r="43" spans="1:21" ht="27.6" x14ac:dyDescent="0.3">
      <c r="A43" s="13" t="s">
        <v>84</v>
      </c>
      <c r="B43" s="28"/>
      <c r="C43" s="15" t="s">
        <v>50</v>
      </c>
      <c r="D43" s="15" t="s">
        <v>50</v>
      </c>
      <c r="E43" s="15" t="s">
        <v>50</v>
      </c>
      <c r="F43" s="15" t="s">
        <v>50</v>
      </c>
      <c r="G43" s="15" t="s">
        <v>50</v>
      </c>
      <c r="H43" s="15" t="s">
        <v>50</v>
      </c>
      <c r="I43" s="15" t="s">
        <v>50</v>
      </c>
      <c r="J43" s="15" t="s">
        <v>50</v>
      </c>
      <c r="K43" s="15" t="s">
        <v>50</v>
      </c>
      <c r="L43" s="15" t="s">
        <v>50</v>
      </c>
      <c r="M43" s="15" t="s">
        <v>50</v>
      </c>
      <c r="N43" s="15" t="s">
        <v>50</v>
      </c>
      <c r="O43" s="15" t="s">
        <v>50</v>
      </c>
      <c r="P43" s="15" t="s">
        <v>50</v>
      </c>
      <c r="Q43" s="15" t="s">
        <v>50</v>
      </c>
      <c r="R43" s="15" t="s">
        <v>50</v>
      </c>
      <c r="S43" s="15" t="s">
        <v>50</v>
      </c>
      <c r="T43" s="15" t="s">
        <v>50</v>
      </c>
      <c r="U43" s="16">
        <f t="shared" si="1"/>
        <v>0</v>
      </c>
    </row>
    <row r="44" spans="1:21" x14ac:dyDescent="0.3">
      <c r="A44" s="13" t="s">
        <v>85</v>
      </c>
      <c r="B44" s="29"/>
      <c r="C44" s="15" t="s">
        <v>50</v>
      </c>
      <c r="D44" s="15" t="s">
        <v>50</v>
      </c>
      <c r="E44" s="15" t="s">
        <v>50</v>
      </c>
      <c r="F44" s="15" t="s">
        <v>50</v>
      </c>
      <c r="G44" s="15" t="s">
        <v>50</v>
      </c>
      <c r="H44" s="15" t="s">
        <v>50</v>
      </c>
      <c r="I44" s="15" t="s">
        <v>50</v>
      </c>
      <c r="J44" s="15" t="s">
        <v>50</v>
      </c>
      <c r="K44" s="15" t="s">
        <v>50</v>
      </c>
      <c r="L44" s="15" t="s">
        <v>50</v>
      </c>
      <c r="M44" s="15" t="s">
        <v>50</v>
      </c>
      <c r="N44" s="15" t="s">
        <v>50</v>
      </c>
      <c r="O44" s="15" t="s">
        <v>50</v>
      </c>
      <c r="P44" s="15" t="s">
        <v>50</v>
      </c>
      <c r="Q44" s="15" t="s">
        <v>50</v>
      </c>
      <c r="R44" s="15" t="s">
        <v>50</v>
      </c>
      <c r="S44" s="15" t="s">
        <v>50</v>
      </c>
      <c r="T44" s="15" t="s">
        <v>50</v>
      </c>
      <c r="U44" s="16">
        <f t="shared" si="1"/>
        <v>0</v>
      </c>
    </row>
    <row r="45" spans="1:21" ht="27.6" x14ac:dyDescent="0.3">
      <c r="A45" s="13" t="s">
        <v>86</v>
      </c>
      <c r="B45" s="27" t="s">
        <v>87</v>
      </c>
      <c r="C45" s="15" t="s">
        <v>50</v>
      </c>
      <c r="D45" s="15" t="s">
        <v>50</v>
      </c>
      <c r="E45" s="15" t="s">
        <v>50</v>
      </c>
      <c r="F45" s="15" t="s">
        <v>50</v>
      </c>
      <c r="G45" s="15" t="s">
        <v>50</v>
      </c>
      <c r="H45" s="15" t="s">
        <v>50</v>
      </c>
      <c r="I45" s="15" t="s">
        <v>50</v>
      </c>
      <c r="J45" s="15" t="s">
        <v>50</v>
      </c>
      <c r="K45" s="15" t="s">
        <v>50</v>
      </c>
      <c r="L45" s="15" t="s">
        <v>50</v>
      </c>
      <c r="M45" s="15" t="s">
        <v>50</v>
      </c>
      <c r="N45" s="15" t="s">
        <v>50</v>
      </c>
      <c r="O45" s="15" t="s">
        <v>50</v>
      </c>
      <c r="P45" s="15" t="s">
        <v>50</v>
      </c>
      <c r="Q45" s="15" t="s">
        <v>50</v>
      </c>
      <c r="R45" s="15" t="s">
        <v>50</v>
      </c>
      <c r="S45" s="15" t="s">
        <v>50</v>
      </c>
      <c r="T45" s="15" t="s">
        <v>50</v>
      </c>
      <c r="U45" s="16">
        <f t="shared" si="1"/>
        <v>0</v>
      </c>
    </row>
    <row r="46" spans="1:21" ht="69" x14ac:dyDescent="0.3">
      <c r="A46" s="13" t="s">
        <v>88</v>
      </c>
      <c r="B46" s="28"/>
      <c r="C46" s="15" t="s">
        <v>50</v>
      </c>
      <c r="D46" s="15" t="s">
        <v>50</v>
      </c>
      <c r="E46" s="15" t="s">
        <v>50</v>
      </c>
      <c r="F46" s="15" t="s">
        <v>50</v>
      </c>
      <c r="G46" s="15" t="s">
        <v>50</v>
      </c>
      <c r="H46" s="15" t="s">
        <v>50</v>
      </c>
      <c r="I46" s="15" t="s">
        <v>50</v>
      </c>
      <c r="J46" s="15" t="s">
        <v>50</v>
      </c>
      <c r="K46" s="15" t="s">
        <v>50</v>
      </c>
      <c r="L46" s="15" t="s">
        <v>50</v>
      </c>
      <c r="M46" s="15" t="s">
        <v>50</v>
      </c>
      <c r="N46" s="15" t="s">
        <v>50</v>
      </c>
      <c r="O46" s="15" t="s">
        <v>50</v>
      </c>
      <c r="P46" s="15" t="s">
        <v>50</v>
      </c>
      <c r="Q46" s="15" t="s">
        <v>50</v>
      </c>
      <c r="R46" s="15" t="s">
        <v>50</v>
      </c>
      <c r="S46" s="15" t="s">
        <v>50</v>
      </c>
      <c r="T46" s="15" t="s">
        <v>50</v>
      </c>
      <c r="U46" s="16">
        <f t="shared" si="1"/>
        <v>0</v>
      </c>
    </row>
    <row r="47" spans="1:21" ht="27.6" x14ac:dyDescent="0.3">
      <c r="A47" s="13" t="s">
        <v>89</v>
      </c>
      <c r="B47" s="29"/>
      <c r="C47" s="15" t="s">
        <v>50</v>
      </c>
      <c r="D47" s="15" t="s">
        <v>50</v>
      </c>
      <c r="E47" s="15" t="s">
        <v>50</v>
      </c>
      <c r="F47" s="15" t="s">
        <v>50</v>
      </c>
      <c r="G47" s="15" t="s">
        <v>50</v>
      </c>
      <c r="H47" s="15" t="s">
        <v>50</v>
      </c>
      <c r="I47" s="15" t="s">
        <v>50</v>
      </c>
      <c r="J47" s="15" t="s">
        <v>50</v>
      </c>
      <c r="K47" s="15" t="s">
        <v>50</v>
      </c>
      <c r="L47" s="15" t="s">
        <v>50</v>
      </c>
      <c r="M47" s="15" t="s">
        <v>50</v>
      </c>
      <c r="N47" s="15" t="s">
        <v>50</v>
      </c>
      <c r="O47" s="15" t="s">
        <v>50</v>
      </c>
      <c r="P47" s="15" t="s">
        <v>50</v>
      </c>
      <c r="Q47" s="15" t="s">
        <v>50</v>
      </c>
      <c r="R47" s="15" t="s">
        <v>50</v>
      </c>
      <c r="S47" s="15" t="s">
        <v>50</v>
      </c>
      <c r="T47" s="15" t="s">
        <v>50</v>
      </c>
      <c r="U47" s="16">
        <f t="shared" si="1"/>
        <v>0</v>
      </c>
    </row>
    <row r="48" spans="1:21" ht="55.2" x14ac:dyDescent="0.3">
      <c r="A48" s="30" t="s">
        <v>90</v>
      </c>
      <c r="B48" s="27" t="s">
        <v>91</v>
      </c>
      <c r="C48" s="15" t="s">
        <v>50</v>
      </c>
      <c r="D48" s="15" t="s">
        <v>50</v>
      </c>
      <c r="E48" s="15" t="s">
        <v>50</v>
      </c>
      <c r="F48" s="15" t="s">
        <v>50</v>
      </c>
      <c r="G48" s="15" t="s">
        <v>50</v>
      </c>
      <c r="H48" s="15" t="s">
        <v>50</v>
      </c>
      <c r="I48" s="15" t="s">
        <v>50</v>
      </c>
      <c r="J48" s="15" t="s">
        <v>50</v>
      </c>
      <c r="K48" s="15" t="s">
        <v>50</v>
      </c>
      <c r="L48" s="15" t="s">
        <v>50</v>
      </c>
      <c r="M48" s="15" t="s">
        <v>50</v>
      </c>
      <c r="N48" s="15" t="s">
        <v>50</v>
      </c>
      <c r="O48" s="15" t="s">
        <v>50</v>
      </c>
      <c r="P48" s="15" t="s">
        <v>50</v>
      </c>
      <c r="Q48" s="15" t="s">
        <v>50</v>
      </c>
      <c r="R48" s="15" t="s">
        <v>50</v>
      </c>
      <c r="S48" s="15" t="s">
        <v>50</v>
      </c>
      <c r="T48" s="15" t="s">
        <v>50</v>
      </c>
      <c r="U48" s="16">
        <f t="shared" si="1"/>
        <v>0</v>
      </c>
    </row>
    <row r="49" spans="1:21" ht="27.6" x14ac:dyDescent="0.3">
      <c r="A49" s="30" t="s">
        <v>92</v>
      </c>
      <c r="B49" s="29"/>
      <c r="C49" s="15" t="s">
        <v>50</v>
      </c>
      <c r="D49" s="15" t="s">
        <v>50</v>
      </c>
      <c r="E49" s="15" t="s">
        <v>50</v>
      </c>
      <c r="F49" s="15" t="s">
        <v>50</v>
      </c>
      <c r="G49" s="15" t="s">
        <v>50</v>
      </c>
      <c r="H49" s="15" t="s">
        <v>50</v>
      </c>
      <c r="I49" s="15" t="s">
        <v>50</v>
      </c>
      <c r="J49" s="15" t="s">
        <v>50</v>
      </c>
      <c r="K49" s="15" t="s">
        <v>50</v>
      </c>
      <c r="L49" s="15" t="s">
        <v>50</v>
      </c>
      <c r="M49" s="15" t="s">
        <v>50</v>
      </c>
      <c r="N49" s="15" t="s">
        <v>50</v>
      </c>
      <c r="O49" s="15" t="s">
        <v>50</v>
      </c>
      <c r="P49" s="15" t="s">
        <v>50</v>
      </c>
      <c r="Q49" s="15" t="s">
        <v>50</v>
      </c>
      <c r="R49" s="15" t="s">
        <v>50</v>
      </c>
      <c r="S49" s="15" t="s">
        <v>50</v>
      </c>
      <c r="T49" s="15" t="s">
        <v>50</v>
      </c>
      <c r="U49" s="16">
        <f t="shared" si="1"/>
        <v>0</v>
      </c>
    </row>
    <row r="50" spans="1:21" s="8" customFormat="1" x14ac:dyDescent="0.3">
      <c r="A50" s="30" t="s">
        <v>93</v>
      </c>
      <c r="B50" s="16" t="s">
        <v>94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50</v>
      </c>
      <c r="M50" s="15" t="s">
        <v>65</v>
      </c>
      <c r="N50" s="15" t="s">
        <v>50</v>
      </c>
      <c r="O50" s="15" t="s">
        <v>65</v>
      </c>
      <c r="P50" s="15" t="s">
        <v>65</v>
      </c>
      <c r="Q50" s="15" t="s">
        <v>65</v>
      </c>
      <c r="R50" s="15" t="s">
        <v>50</v>
      </c>
      <c r="S50" s="15" t="s">
        <v>50</v>
      </c>
      <c r="T50" s="15" t="s">
        <v>65</v>
      </c>
      <c r="U50" s="16">
        <f t="shared" si="1"/>
        <v>5</v>
      </c>
    </row>
    <row r="51" spans="1:21" s="8" customFormat="1" x14ac:dyDescent="0.3">
      <c r="A51" s="1" t="s">
        <v>95</v>
      </c>
      <c r="B51" s="20" t="s">
        <v>96</v>
      </c>
      <c r="C51" s="20" t="str">
        <f>IF(C50="","",IF(OR(C10="N",C12="N",C11="N",C13="N",C14="N",C15="N",C16="N",C17="N",C18="N",C19="N",C20="N",C21="n",C22="N",C23="N",C24="N",C25="N",C26="N",C27="N",C28="N",C29="N",C30="N",C31="N",C32="N",C33="N",C34="N",C35="N",C36="N",C37="N",C38="n",C39="N",C40="N",C41="N",C42="N",,C43="N",C44="N",C45="N",C46="N",C47="N",C48="n",C49="N",C50="N"),"N","Y"))</f>
        <v>Y</v>
      </c>
      <c r="D51" s="20" t="str">
        <f t="shared" ref="D51:T51" si="2">IF(D50="","",IF(OR(D10="N",D12="N",D11="N",D13="N",D14="N",D15="N",D16="N",D17="N",D18="N",D19="N",D20="N",D21="n",D22="N",D23="N",D24="N",D25="N",D26="N",D27="N",D28="N",D29="N",D30="N",D31="N",D32="N",D33="N",D34="N",D35="N",D36="N",D37="N",D38="n",D39="N",D40="N",D41="N",D42="N",,D43="N",D44="N",D45="N",D46="N",D47="N",D48="n",D49="N",D50="N"),"N","Y"))</f>
        <v>Y</v>
      </c>
      <c r="E51" s="20" t="str">
        <f t="shared" si="2"/>
        <v>Y</v>
      </c>
      <c r="F51" s="20" t="str">
        <f t="shared" si="2"/>
        <v>Y</v>
      </c>
      <c r="G51" s="20" t="str">
        <f t="shared" si="2"/>
        <v>Y</v>
      </c>
      <c r="H51" s="20" t="str">
        <f t="shared" si="2"/>
        <v>Y</v>
      </c>
      <c r="I51" s="20" t="str">
        <f t="shared" si="2"/>
        <v>Y</v>
      </c>
      <c r="J51" s="20" t="str">
        <f t="shared" si="2"/>
        <v>Y</v>
      </c>
      <c r="K51" s="20" t="str">
        <f t="shared" si="2"/>
        <v>Y</v>
      </c>
      <c r="L51" s="20" t="str">
        <f t="shared" si="2"/>
        <v>Y</v>
      </c>
      <c r="M51" s="20" t="str">
        <f t="shared" si="2"/>
        <v>N</v>
      </c>
      <c r="N51" s="20" t="str">
        <f t="shared" si="2"/>
        <v>Y</v>
      </c>
      <c r="O51" s="20" t="str">
        <f t="shared" si="2"/>
        <v>N</v>
      </c>
      <c r="P51" s="20" t="str">
        <f t="shared" si="2"/>
        <v>N</v>
      </c>
      <c r="Q51" s="20" t="str">
        <f t="shared" si="2"/>
        <v>N</v>
      </c>
      <c r="R51" s="20" t="str">
        <f t="shared" si="2"/>
        <v>N</v>
      </c>
      <c r="S51" s="20" t="str">
        <f t="shared" si="2"/>
        <v>N</v>
      </c>
      <c r="T51" s="20" t="str">
        <f t="shared" si="2"/>
        <v>N</v>
      </c>
      <c r="U51" s="16">
        <f t="shared" si="1"/>
        <v>7</v>
      </c>
    </row>
    <row r="52" spans="1:21" x14ac:dyDescent="0.3">
      <c r="A52" s="31" t="s">
        <v>97</v>
      </c>
      <c r="B52" s="3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27.6" x14ac:dyDescent="0.3">
      <c r="A53" s="30" t="s">
        <v>98</v>
      </c>
      <c r="B53" s="24" t="s">
        <v>42</v>
      </c>
      <c r="C53" s="15" t="s">
        <v>50</v>
      </c>
      <c r="D53" s="15" t="s">
        <v>50</v>
      </c>
      <c r="E53" s="15" t="s">
        <v>50</v>
      </c>
      <c r="F53" s="15" t="s">
        <v>50</v>
      </c>
      <c r="G53" s="15" t="s">
        <v>50</v>
      </c>
      <c r="H53" s="15" t="s">
        <v>50</v>
      </c>
      <c r="I53" s="15" t="s">
        <v>50</v>
      </c>
      <c r="J53" s="15" t="s">
        <v>50</v>
      </c>
      <c r="K53" s="15" t="s">
        <v>50</v>
      </c>
      <c r="L53" s="15" t="s">
        <v>50</v>
      </c>
      <c r="M53" s="15" t="s">
        <v>50</v>
      </c>
      <c r="N53" s="15" t="s">
        <v>50</v>
      </c>
      <c r="O53" s="15" t="s">
        <v>50</v>
      </c>
      <c r="P53" s="15" t="s">
        <v>50</v>
      </c>
      <c r="Q53" s="15" t="s">
        <v>50</v>
      </c>
      <c r="R53" s="15" t="s">
        <v>50</v>
      </c>
      <c r="S53" s="15" t="s">
        <v>50</v>
      </c>
      <c r="T53" s="15" t="s">
        <v>50</v>
      </c>
      <c r="U53" s="16">
        <f t="shared" ref="U53:U61" si="3">COUNTIF(C53:T53,"N")</f>
        <v>0</v>
      </c>
    </row>
    <row r="54" spans="1:21" ht="27.6" x14ac:dyDescent="0.3">
      <c r="A54" s="30" t="s">
        <v>99</v>
      </c>
      <c r="B54" s="25"/>
      <c r="C54" s="15" t="s">
        <v>50</v>
      </c>
      <c r="D54" s="15" t="s">
        <v>50</v>
      </c>
      <c r="E54" s="15" t="s">
        <v>50</v>
      </c>
      <c r="F54" s="15" t="s">
        <v>50</v>
      </c>
      <c r="G54" s="15" t="s">
        <v>65</v>
      </c>
      <c r="H54" s="15" t="s">
        <v>65</v>
      </c>
      <c r="I54" s="15" t="s">
        <v>50</v>
      </c>
      <c r="J54" s="15" t="s">
        <v>50</v>
      </c>
      <c r="K54" s="15" t="s">
        <v>50</v>
      </c>
      <c r="L54" s="15" t="s">
        <v>50</v>
      </c>
      <c r="M54" s="15" t="s">
        <v>50</v>
      </c>
      <c r="N54" s="15" t="s">
        <v>50</v>
      </c>
      <c r="O54" s="15" t="s">
        <v>50</v>
      </c>
      <c r="P54" s="15" t="s">
        <v>50</v>
      </c>
      <c r="Q54" s="15" t="s">
        <v>50</v>
      </c>
      <c r="R54" s="15" t="s">
        <v>65</v>
      </c>
      <c r="S54" s="15" t="s">
        <v>50</v>
      </c>
      <c r="T54" s="15" t="s">
        <v>50</v>
      </c>
      <c r="U54" s="16">
        <f t="shared" si="3"/>
        <v>3</v>
      </c>
    </row>
    <row r="55" spans="1:21" ht="27.6" x14ac:dyDescent="0.3">
      <c r="A55" s="30" t="s">
        <v>100</v>
      </c>
      <c r="B55" s="25"/>
      <c r="C55" s="15" t="s">
        <v>50</v>
      </c>
      <c r="D55" s="15" t="s">
        <v>50</v>
      </c>
      <c r="E55" s="15" t="s">
        <v>50</v>
      </c>
      <c r="F55" s="15" t="s">
        <v>50</v>
      </c>
      <c r="G55" s="15" t="s">
        <v>50</v>
      </c>
      <c r="H55" s="15" t="s">
        <v>50</v>
      </c>
      <c r="I55" s="15" t="s">
        <v>50</v>
      </c>
      <c r="J55" s="15" t="s">
        <v>50</v>
      </c>
      <c r="K55" s="15" t="s">
        <v>50</v>
      </c>
      <c r="L55" s="15" t="s">
        <v>50</v>
      </c>
      <c r="M55" s="15" t="s">
        <v>50</v>
      </c>
      <c r="N55" s="15" t="s">
        <v>50</v>
      </c>
      <c r="O55" s="15" t="s">
        <v>50</v>
      </c>
      <c r="P55" s="15" t="s">
        <v>50</v>
      </c>
      <c r="Q55" s="15" t="s">
        <v>50</v>
      </c>
      <c r="R55" s="15" t="s">
        <v>65</v>
      </c>
      <c r="S55" s="15" t="s">
        <v>50</v>
      </c>
      <c r="T55" s="15" t="s">
        <v>50</v>
      </c>
      <c r="U55" s="16">
        <f t="shared" si="3"/>
        <v>1</v>
      </c>
    </row>
    <row r="56" spans="1:21" ht="27.6" x14ac:dyDescent="0.3">
      <c r="A56" s="30" t="s">
        <v>101</v>
      </c>
      <c r="B56" s="26"/>
      <c r="C56" s="15" t="s">
        <v>65</v>
      </c>
      <c r="D56" s="15" t="s">
        <v>50</v>
      </c>
      <c r="E56" s="15" t="s">
        <v>65</v>
      </c>
      <c r="F56" s="15" t="s">
        <v>50</v>
      </c>
      <c r="G56" s="15" t="s">
        <v>65</v>
      </c>
      <c r="H56" s="15" t="s">
        <v>50</v>
      </c>
      <c r="I56" s="15" t="s">
        <v>50</v>
      </c>
      <c r="J56" s="15" t="s">
        <v>50</v>
      </c>
      <c r="K56" s="15" t="s">
        <v>50</v>
      </c>
      <c r="L56" s="15" t="s">
        <v>50</v>
      </c>
      <c r="M56" s="15" t="s">
        <v>65</v>
      </c>
      <c r="N56" s="15" t="s">
        <v>50</v>
      </c>
      <c r="O56" s="15" t="s">
        <v>65</v>
      </c>
      <c r="P56" s="15" t="s">
        <v>65</v>
      </c>
      <c r="Q56" s="15" t="s">
        <v>65</v>
      </c>
      <c r="R56" s="15" t="s">
        <v>65</v>
      </c>
      <c r="S56" s="15" t="s">
        <v>65</v>
      </c>
      <c r="T56" s="15" t="s">
        <v>65</v>
      </c>
      <c r="U56" s="16">
        <f t="shared" si="3"/>
        <v>10</v>
      </c>
    </row>
    <row r="57" spans="1:21" ht="27.6" x14ac:dyDescent="0.3">
      <c r="A57" s="30" t="s">
        <v>102</v>
      </c>
      <c r="B57" s="33" t="s">
        <v>87</v>
      </c>
      <c r="C57" s="15" t="s">
        <v>50</v>
      </c>
      <c r="D57" s="15" t="s">
        <v>50</v>
      </c>
      <c r="E57" s="15" t="s">
        <v>50</v>
      </c>
      <c r="F57" s="15" t="s">
        <v>50</v>
      </c>
      <c r="G57" s="15" t="s">
        <v>50</v>
      </c>
      <c r="H57" s="15" t="s">
        <v>50</v>
      </c>
      <c r="I57" s="15" t="s">
        <v>50</v>
      </c>
      <c r="J57" s="15" t="s">
        <v>50</v>
      </c>
      <c r="K57" s="15" t="s">
        <v>50</v>
      </c>
      <c r="L57" s="15" t="s">
        <v>50</v>
      </c>
      <c r="M57" s="15" t="s">
        <v>50</v>
      </c>
      <c r="N57" s="15" t="s">
        <v>50</v>
      </c>
      <c r="O57" s="15" t="s">
        <v>50</v>
      </c>
      <c r="P57" s="15" t="s">
        <v>50</v>
      </c>
      <c r="Q57" s="15" t="s">
        <v>50</v>
      </c>
      <c r="R57" s="15" t="s">
        <v>50</v>
      </c>
      <c r="S57" s="15" t="s">
        <v>50</v>
      </c>
      <c r="T57" s="15" t="s">
        <v>50</v>
      </c>
      <c r="U57" s="16">
        <f t="shared" si="3"/>
        <v>0</v>
      </c>
    </row>
    <row r="58" spans="1:21" x14ac:dyDescent="0.3">
      <c r="A58" s="30" t="s">
        <v>103</v>
      </c>
      <c r="B58" s="24" t="s">
        <v>42</v>
      </c>
      <c r="C58" s="15">
        <v>1</v>
      </c>
      <c r="D58" s="15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6</v>
      </c>
      <c r="S58" s="15">
        <v>1</v>
      </c>
      <c r="T58" s="15">
        <v>1</v>
      </c>
      <c r="U58" s="16">
        <f t="shared" si="3"/>
        <v>0</v>
      </c>
    </row>
    <row r="59" spans="1:21" ht="27.6" x14ac:dyDescent="0.3">
      <c r="A59" s="30" t="s">
        <v>104</v>
      </c>
      <c r="B59" s="25"/>
      <c r="C59" s="15" t="s">
        <v>50</v>
      </c>
      <c r="D59" s="15" t="s">
        <v>50</v>
      </c>
      <c r="E59" s="15" t="s">
        <v>50</v>
      </c>
      <c r="F59" s="15" t="s">
        <v>50</v>
      </c>
      <c r="G59" s="15" t="s">
        <v>50</v>
      </c>
      <c r="H59" s="15" t="s">
        <v>50</v>
      </c>
      <c r="I59" s="15" t="s">
        <v>50</v>
      </c>
      <c r="J59" s="15" t="s">
        <v>50</v>
      </c>
      <c r="K59" s="15" t="s">
        <v>50</v>
      </c>
      <c r="L59" s="15" t="s">
        <v>50</v>
      </c>
      <c r="M59" s="15" t="s">
        <v>50</v>
      </c>
      <c r="N59" s="15" t="s">
        <v>50</v>
      </c>
      <c r="O59" s="15" t="s">
        <v>50</v>
      </c>
      <c r="P59" s="15" t="s">
        <v>50</v>
      </c>
      <c r="Q59" s="15" t="s">
        <v>50</v>
      </c>
      <c r="R59" s="15" t="s">
        <v>50</v>
      </c>
      <c r="S59" s="15" t="s">
        <v>50</v>
      </c>
      <c r="T59" s="15" t="s">
        <v>50</v>
      </c>
      <c r="U59" s="16">
        <f t="shared" si="3"/>
        <v>0</v>
      </c>
    </row>
    <row r="60" spans="1:21" ht="27.6" x14ac:dyDescent="0.3">
      <c r="A60" s="30" t="s">
        <v>105</v>
      </c>
      <c r="B60" s="26"/>
      <c r="C60" s="15" t="s">
        <v>65</v>
      </c>
      <c r="D60" s="15" t="s">
        <v>50</v>
      </c>
      <c r="E60" s="15" t="s">
        <v>65</v>
      </c>
      <c r="F60" s="15" t="s">
        <v>50</v>
      </c>
      <c r="G60" s="15" t="s">
        <v>50</v>
      </c>
      <c r="H60" s="15" t="s">
        <v>50</v>
      </c>
      <c r="I60" s="15" t="s">
        <v>50</v>
      </c>
      <c r="J60" s="15" t="s">
        <v>50</v>
      </c>
      <c r="K60" s="15" t="s">
        <v>50</v>
      </c>
      <c r="L60" s="15" t="s">
        <v>50</v>
      </c>
      <c r="M60" s="15" t="s">
        <v>50</v>
      </c>
      <c r="N60" s="15" t="s">
        <v>50</v>
      </c>
      <c r="O60" s="15" t="s">
        <v>50</v>
      </c>
      <c r="P60" s="15" t="s">
        <v>65</v>
      </c>
      <c r="Q60" s="15" t="s">
        <v>50</v>
      </c>
      <c r="R60" s="15" t="s">
        <v>50</v>
      </c>
      <c r="S60" s="15" t="s">
        <v>50</v>
      </c>
      <c r="T60" s="15" t="s">
        <v>50</v>
      </c>
      <c r="U60" s="16">
        <f t="shared" si="3"/>
        <v>3</v>
      </c>
    </row>
    <row r="61" spans="1:21" ht="27.6" x14ac:dyDescent="0.3">
      <c r="A61" s="30" t="s">
        <v>106</v>
      </c>
      <c r="B61" s="14" t="s">
        <v>87</v>
      </c>
      <c r="C61" s="15" t="s">
        <v>50</v>
      </c>
      <c r="D61" s="15" t="s">
        <v>50</v>
      </c>
      <c r="E61" s="15" t="s">
        <v>50</v>
      </c>
      <c r="F61" s="15" t="s">
        <v>50</v>
      </c>
      <c r="G61" s="15" t="s">
        <v>50</v>
      </c>
      <c r="H61" s="15" t="s">
        <v>50</v>
      </c>
      <c r="I61" s="15" t="s">
        <v>50</v>
      </c>
      <c r="J61" s="15" t="s">
        <v>50</v>
      </c>
      <c r="K61" s="15" t="s">
        <v>50</v>
      </c>
      <c r="L61" s="15" t="s">
        <v>50</v>
      </c>
      <c r="M61" s="15" t="s">
        <v>50</v>
      </c>
      <c r="N61" s="15" t="s">
        <v>50</v>
      </c>
      <c r="O61" s="15" t="s">
        <v>50</v>
      </c>
      <c r="P61" s="15" t="s">
        <v>50</v>
      </c>
      <c r="Q61" s="15" t="s">
        <v>50</v>
      </c>
      <c r="R61" s="15" t="s">
        <v>50</v>
      </c>
      <c r="S61" s="15" t="s">
        <v>50</v>
      </c>
      <c r="T61" s="15" t="s">
        <v>50</v>
      </c>
      <c r="U61" s="16">
        <f t="shared" si="3"/>
        <v>0</v>
      </c>
    </row>
    <row r="62" spans="1:21" ht="27.6" x14ac:dyDescent="0.3">
      <c r="A62" s="30" t="s">
        <v>107</v>
      </c>
      <c r="B62" s="14" t="s">
        <v>108</v>
      </c>
      <c r="C62" s="14">
        <v>17</v>
      </c>
      <c r="D62" s="14">
        <v>1</v>
      </c>
      <c r="E62" s="14">
        <v>8</v>
      </c>
      <c r="F62" s="14">
        <v>18</v>
      </c>
      <c r="G62" s="14">
        <v>14</v>
      </c>
      <c r="H62" s="14">
        <v>15</v>
      </c>
      <c r="I62" s="14">
        <v>6</v>
      </c>
      <c r="J62" s="14">
        <v>9</v>
      </c>
      <c r="K62" s="14">
        <v>5</v>
      </c>
      <c r="L62" s="14">
        <v>3</v>
      </c>
      <c r="M62" s="14">
        <v>7</v>
      </c>
      <c r="N62" s="14">
        <v>16</v>
      </c>
      <c r="O62" s="14">
        <v>2</v>
      </c>
      <c r="P62" s="14">
        <v>12</v>
      </c>
      <c r="Q62" s="14">
        <v>11</v>
      </c>
      <c r="R62" s="14">
        <v>13</v>
      </c>
      <c r="S62" s="14">
        <v>10</v>
      </c>
      <c r="T62" s="14">
        <v>4</v>
      </c>
      <c r="U62" s="34"/>
    </row>
    <row r="63" spans="1:21" x14ac:dyDescent="0.3">
      <c r="A63" s="35" t="s">
        <v>109</v>
      </c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6"/>
    </row>
    <row r="64" spans="1:21" ht="27.6" x14ac:dyDescent="0.3">
      <c r="A64" s="30" t="s">
        <v>110</v>
      </c>
      <c r="B64" s="14" t="s">
        <v>44</v>
      </c>
      <c r="C64" s="15" t="s">
        <v>65</v>
      </c>
      <c r="D64" s="15" t="s">
        <v>50</v>
      </c>
      <c r="E64" s="15" t="s">
        <v>65</v>
      </c>
      <c r="F64" s="15" t="s">
        <v>50</v>
      </c>
      <c r="G64" s="15" t="s">
        <v>50</v>
      </c>
      <c r="H64" s="15" t="s">
        <v>50</v>
      </c>
      <c r="I64" s="15" t="s">
        <v>65</v>
      </c>
      <c r="J64" s="15" t="s">
        <v>65</v>
      </c>
      <c r="K64" s="15" t="s">
        <v>50</v>
      </c>
      <c r="L64" s="15" t="s">
        <v>65</v>
      </c>
      <c r="M64" s="15" t="s">
        <v>65</v>
      </c>
      <c r="N64" s="15" t="s">
        <v>50</v>
      </c>
      <c r="O64" s="15" t="s">
        <v>65</v>
      </c>
      <c r="P64" s="15" t="s">
        <v>65</v>
      </c>
      <c r="Q64" s="15" t="s">
        <v>65</v>
      </c>
      <c r="R64" s="15" t="s">
        <v>65</v>
      </c>
      <c r="S64" s="15" t="s">
        <v>65</v>
      </c>
      <c r="T64" s="15" t="s">
        <v>65</v>
      </c>
      <c r="U64" s="16">
        <f>COUNTIF(C64:T64,"Y")</f>
        <v>6</v>
      </c>
    </row>
    <row r="65" spans="1:21" ht="27.6" x14ac:dyDescent="0.3">
      <c r="A65" s="30" t="s">
        <v>111</v>
      </c>
      <c r="B65" s="14" t="s">
        <v>87</v>
      </c>
      <c r="C65" s="15" t="s">
        <v>50</v>
      </c>
      <c r="D65" s="15" t="s">
        <v>65</v>
      </c>
      <c r="E65" s="15" t="s">
        <v>65</v>
      </c>
      <c r="F65" s="15" t="s">
        <v>65</v>
      </c>
      <c r="G65" s="15" t="s">
        <v>65</v>
      </c>
      <c r="H65" s="15" t="s">
        <v>65</v>
      </c>
      <c r="I65" s="15" t="s">
        <v>50</v>
      </c>
      <c r="J65" s="15" t="s">
        <v>50</v>
      </c>
      <c r="K65" s="15" t="s">
        <v>65</v>
      </c>
      <c r="L65" s="15" t="s">
        <v>65</v>
      </c>
      <c r="M65" s="15" t="s">
        <v>65</v>
      </c>
      <c r="N65" s="15" t="s">
        <v>65</v>
      </c>
      <c r="O65" s="15" t="s">
        <v>50</v>
      </c>
      <c r="P65" s="15" t="s">
        <v>50</v>
      </c>
      <c r="Q65" s="15" t="s">
        <v>65</v>
      </c>
      <c r="R65" s="15" t="s">
        <v>65</v>
      </c>
      <c r="S65" s="15" t="s">
        <v>65</v>
      </c>
      <c r="T65" s="15" t="s">
        <v>65</v>
      </c>
      <c r="U65" s="16">
        <f>COUNTIF(C65:T65,"Y")</f>
        <v>5</v>
      </c>
    </row>
    <row r="67" spans="1:21" ht="12.9" customHeight="1" x14ac:dyDescent="0.3">
      <c r="A67" s="38"/>
      <c r="B67" s="38"/>
    </row>
    <row r="68" spans="1:21" x14ac:dyDescent="0.3">
      <c r="A68" s="38"/>
      <c r="B68" s="38"/>
    </row>
    <row r="69" spans="1:21" x14ac:dyDescent="0.3">
      <c r="A69" s="38"/>
      <c r="B69" s="38"/>
    </row>
  </sheetData>
  <mergeCells count="10">
    <mergeCell ref="B45:B47"/>
    <mergeCell ref="B48:B49"/>
    <mergeCell ref="B53:B56"/>
    <mergeCell ref="B58:B60"/>
    <mergeCell ref="B1:B2"/>
    <mergeCell ref="U1:U2"/>
    <mergeCell ref="B5:B7"/>
    <mergeCell ref="B10:B12"/>
    <mergeCell ref="B13:B21"/>
    <mergeCell ref="B22:B44"/>
  </mergeCells>
  <conditionalFormatting sqref="C8:T8">
    <cfRule type="expression" dxfId="10" priority="11">
      <formula>AND(CELL("type",C8)="v",C8&lt;20)</formula>
    </cfRule>
  </conditionalFormatting>
  <conditionalFormatting sqref="U53:U61 U10:U51">
    <cfRule type="cellIs" dxfId="9" priority="10" operator="greaterThan">
      <formula>0</formula>
    </cfRule>
  </conditionalFormatting>
  <conditionalFormatting sqref="C7:T7">
    <cfRule type="expression" dxfId="8" priority="9">
      <formula>AND(CELL("type",C7)="v",C7&lt;5)</formula>
    </cfRule>
  </conditionalFormatting>
  <conditionalFormatting sqref="C10:T51">
    <cfRule type="cellIs" dxfId="7" priority="8" operator="equal">
      <formula>"N"</formula>
    </cfRule>
  </conditionalFormatting>
  <conditionalFormatting sqref="C64:T65">
    <cfRule type="cellIs" dxfId="6" priority="7" operator="equal">
      <formula>"Y"</formula>
    </cfRule>
  </conditionalFormatting>
  <conditionalFormatting sqref="U6:U8">
    <cfRule type="cellIs" dxfId="5" priority="6" operator="greaterThan">
      <formula>0</formula>
    </cfRule>
  </conditionalFormatting>
  <conditionalFormatting sqref="U64:U65">
    <cfRule type="cellIs" dxfId="4" priority="5" operator="greaterThan">
      <formula>0</formula>
    </cfRule>
  </conditionalFormatting>
  <conditionalFormatting sqref="C53:T57">
    <cfRule type="cellIs" dxfId="3" priority="4" operator="equal">
      <formula>"n"</formula>
    </cfRule>
  </conditionalFormatting>
  <conditionalFormatting sqref="C58:T61">
    <cfRule type="cellIs" dxfId="2" priority="3" operator="equal">
      <formula>"N"</formula>
    </cfRule>
  </conditionalFormatting>
  <conditionalFormatting sqref="C4:T6">
    <cfRule type="expression" dxfId="1" priority="2">
      <formula>AND(CELL("type",C4)="v",C4&lt;5)</formula>
    </cfRule>
  </conditionalFormatting>
  <conditionalFormatting sqref="U4:U5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&amp;C2020-204 Preservation RFA Scoring Sheets</oddHeader>
    <oddFooter>&amp;CPage &amp;P of &amp;N</oddFooter>
  </headerFooter>
  <rowBreaks count="2" manualBreakCount="2">
    <brk id="21" max="19" man="1"/>
    <brk id="51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30357-F921-42D0-926B-B5BC8CE94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CCB343-FF77-4FF5-8271-65961BA63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37BEA-C85B-4B7E-9325-A66D2627E9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2020-11-17T16:42:38Z</dcterms:created>
  <dcterms:modified xsi:type="dcterms:W3CDTF">2020-11-17T16:43:16Z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