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8_{A51337DF-CBE6-4506-9BC6-A26A35C106CC}" xr6:coauthVersionLast="45" xr6:coauthVersionMax="45" xr10:uidLastSave="{00000000-0000-0000-0000-000000000000}"/>
  <bookViews>
    <workbookView xWindow="-110" yWindow="-110" windowWidth="19420" windowHeight="10420" tabRatio="853" xr2:uid="{00000000-000D-0000-FFFF-FFFF00000000}"/>
  </bookViews>
  <sheets>
    <sheet name="Recommendations" sheetId="15" r:id="rId1"/>
  </sheets>
  <definedNames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5" l="1"/>
  <c r="I6" i="15"/>
  <c r="O5" i="15"/>
  <c r="O7" i="15" l="1"/>
  <c r="D5" i="15" l="1"/>
  <c r="I7" i="15"/>
  <c r="D1" i="15"/>
  <c r="D6" i="15" l="1"/>
  <c r="D7" i="15" s="1"/>
</calcChain>
</file>

<file path=xl/sharedStrings.xml><?xml version="1.0" encoding="utf-8"?>
<sst xmlns="http://schemas.openxmlformats.org/spreadsheetml/2006/main" count="51" uniqueCount="41">
  <si>
    <t>Application Number</t>
  </si>
  <si>
    <t>Name of Development</t>
  </si>
  <si>
    <t>Florida Job Creation Preference</t>
  </si>
  <si>
    <t>Lottery Number</t>
  </si>
  <si>
    <t>Total Points</t>
  </si>
  <si>
    <t>All Applications</t>
  </si>
  <si>
    <t>Eligible For Funding?</t>
  </si>
  <si>
    <t>Units</t>
  </si>
  <si>
    <t>Land Acquisition Program Funding Request Amount</t>
  </si>
  <si>
    <t>Development Funding Request Amount</t>
  </si>
  <si>
    <t>Total CDBG-DR Request Amount (Land Acquisition plus Development Funding)</t>
  </si>
  <si>
    <t>Development Funding Request Per Unit</t>
  </si>
  <si>
    <t>The Housing Authority of the City of Key West, Florida</t>
  </si>
  <si>
    <t>Affordable Housing Experience  Preference</t>
  </si>
  <si>
    <t>Federal Funding Preference</t>
  </si>
  <si>
    <t>Priority level</t>
  </si>
  <si>
    <t>Land Owner</t>
  </si>
  <si>
    <t>Florida Keys Community Land Trust, Inc.</t>
  </si>
  <si>
    <t>Total Development Funding Allocated</t>
  </si>
  <si>
    <t>Total Land Acquisition Program Funding Available</t>
  </si>
  <si>
    <t>Total Land Acquisition Program Funding Allocated</t>
  </si>
  <si>
    <t>Resiliency Preference</t>
  </si>
  <si>
    <t>2020-447D</t>
  </si>
  <si>
    <t>2020-449D</t>
  </si>
  <si>
    <t>Key West Scattered Sites</t>
  </si>
  <si>
    <t>Seahorse Cottages at Big Pine Key II</t>
  </si>
  <si>
    <t>Name of Developer</t>
  </si>
  <si>
    <t>Rural Neighborhoods, Incorporated JCG Real Estate Ventures, LLC</t>
  </si>
  <si>
    <t>Total Development Funding Balance Remaining in RFA 2020-302</t>
  </si>
  <si>
    <t>Total Land Acquisition Program Funding Remaining in RFA 2020-302</t>
  </si>
  <si>
    <t>Goal to fund one Application that requested Land Acquisition Program Funding, with a preference for a Priority I Application</t>
  </si>
  <si>
    <t>Other Applications</t>
  </si>
  <si>
    <t>Development Funding balance from RFA 2019-101</t>
  </si>
  <si>
    <t>plus balance from RFA 2019-103 remaining after awarding 008D</t>
  </si>
  <si>
    <t>plus balance from RFA 2019-103 based on Dec. 2019 Board action</t>
  </si>
  <si>
    <t>Total Development Funding Available</t>
  </si>
  <si>
    <t>plus funding returned from RFA 2019-101 for Application #2020-004D based on Dec. 2019 Board action</t>
  </si>
  <si>
    <t>Y</t>
  </si>
  <si>
    <t>Total CDBG-DR Funding Available</t>
  </si>
  <si>
    <t>Total CDBG-DR Funding Allocated</t>
  </si>
  <si>
    <t>Total CDBG-DR Funding Remaining in RFA 2020-302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</si>
</sst>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6" xfId="9" applyFont="1" applyBorder="1" applyAlignment="1">
      <alignment vertical="center"/>
    </xf>
    <xf numFmtId="43" fontId="1" fillId="0" borderId="0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3" fontId="1" fillId="0" borderId="1" xfId="9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3" fontId="1" fillId="0" borderId="1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37" fontId="1" fillId="0" borderId="0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7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8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3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37" fontId="1" fillId="0" borderId="1" xfId="1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7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8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3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 wrapText="1"/>
    </xf>
    <xf numFmtId="43" fontId="1" fillId="0" borderId="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3" fontId="1" fillId="0" borderId="6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7" fontId="1" fillId="0" borderId="1" xfId="0" applyNumberFormat="1" applyFont="1" applyFill="1" applyBorder="1" applyAlignment="1">
      <alignment horizontal="right" vertical="center" wrapText="1"/>
    </xf>
    <xf numFmtId="43" fontId="1" fillId="0" borderId="1" xfId="1" applyFont="1" applyFill="1" applyBorder="1" applyAlignment="1">
      <alignment horizontal="center" vertical="center"/>
    </xf>
    <xf numFmtId="43" fontId="1" fillId="0" borderId="10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3" fontId="1" fillId="0" borderId="5" xfId="1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/>
    </xf>
    <xf numFmtId="43" fontId="1" fillId="0" borderId="9" xfId="1" applyFont="1" applyFill="1" applyBorder="1" applyAlignment="1">
      <alignment horizontal="center" vertical="center"/>
    </xf>
    <xf numFmtId="43" fontId="1" fillId="0" borderId="8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</cellXfs>
  <cellStyles count="10">
    <cellStyle name="Comma" xfId="1" builtinId="3"/>
    <cellStyle name="Comma 2" xfId="2" xr:uid="{00000000-0005-0000-0000-000001000000}"/>
    <cellStyle name="Comma 3" xfId="7" xr:uid="{00000000-0005-0000-0000-000032000000}"/>
    <cellStyle name="Comma 4" xfId="9" xr:uid="{97FCC3FE-D647-429F-80AC-5278D19B3A11}"/>
    <cellStyle name="Normal" xfId="0" builtinId="0"/>
    <cellStyle name="Normal 2" xfId="6" xr:uid="{00000000-0005-0000-0000-000033000000}"/>
    <cellStyle name="Normal 2 2" xfId="5" xr:uid="{00000000-0005-0000-0000-000004000000}"/>
    <cellStyle name="Normal 3" xfId="4" xr:uid="{00000000-0005-0000-0000-000005000000}"/>
    <cellStyle name="Normal 4" xfId="8" xr:uid="{5977FAA5-29C6-4441-8DF1-433FDBC4632E}"/>
    <cellStyle name="Percent" xfId="3" builtinId="5"/>
  </cellStyles>
  <dxfs count="2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E814-6153-4EBD-8AC8-D46BDADEB1ED}">
  <sheetPr>
    <pageSetUpPr fitToPage="1"/>
  </sheetPr>
  <dimension ref="A1:T29"/>
  <sheetViews>
    <sheetView showGridLines="0" tabSelected="1" zoomScale="85" zoomScaleNormal="85" workbookViewId="0">
      <pane xSplit="1" ySplit="10" topLeftCell="B11" activePane="bottomRight" state="frozen"/>
      <selection activeCell="N13" sqref="N13"/>
      <selection pane="topRight" activeCell="N13" sqref="N13"/>
      <selection pane="bottomLeft" activeCell="N13" sqref="N13"/>
      <selection pane="bottomRight" activeCell="F10" sqref="F10"/>
    </sheetView>
  </sheetViews>
  <sheetFormatPr defaultColWidth="9.1796875" defaultRowHeight="14.5" x14ac:dyDescent="0.25"/>
  <cols>
    <col min="1" max="1" width="11.36328125" style="12" customWidth="1"/>
    <col min="2" max="2" width="15.453125" style="22" customWidth="1"/>
    <col min="3" max="3" width="18.1796875" style="12" customWidth="1"/>
    <col min="4" max="4" width="18.453125" style="12" customWidth="1"/>
    <col min="5" max="5" width="5.6328125" style="12" customWidth="1"/>
    <col min="6" max="6" width="14" style="12" customWidth="1"/>
    <col min="7" max="7" width="13.1796875" style="12" bestFit="1" customWidth="1"/>
    <col min="8" max="8" width="16.54296875" style="12" customWidth="1"/>
    <col min="9" max="9" width="9.7265625" style="12" customWidth="1"/>
    <col min="10" max="10" width="7.54296875" style="12" customWidth="1"/>
    <col min="11" max="11" width="6.90625" style="11" customWidth="1"/>
    <col min="12" max="12" width="10.36328125" style="11" bestFit="1" customWidth="1"/>
    <col min="13" max="13" width="13.1796875" style="11" bestFit="1" customWidth="1"/>
    <col min="14" max="14" width="10.36328125" style="12" bestFit="1" customWidth="1"/>
    <col min="15" max="15" width="12.26953125" style="12" customWidth="1"/>
    <col min="16" max="16" width="10.6328125" style="12" customWidth="1"/>
    <col min="17" max="17" width="7.90625" style="12" bestFit="1" customWidth="1"/>
    <col min="18" max="18" width="6.1796875" style="12" bestFit="1" customWidth="1"/>
    <col min="19" max="19" width="9.1796875" style="11"/>
    <col min="20" max="16384" width="9.1796875" style="12"/>
  </cols>
  <sheetData>
    <row r="1" spans="1:19" hidden="1" x14ac:dyDescent="0.25">
      <c r="A1" s="53" t="s">
        <v>32</v>
      </c>
      <c r="B1" s="53"/>
      <c r="C1" s="53"/>
      <c r="D1" s="9">
        <f>2123983</f>
        <v>2123983</v>
      </c>
      <c r="E1" s="54"/>
      <c r="F1" s="58"/>
      <c r="G1" s="58"/>
      <c r="H1" s="58"/>
      <c r="I1" s="10"/>
      <c r="J1" s="10"/>
    </row>
    <row r="2" spans="1:19" ht="42.5" hidden="1" customHeight="1" x14ac:dyDescent="0.25">
      <c r="A2" s="53" t="s">
        <v>36</v>
      </c>
      <c r="B2" s="53"/>
      <c r="C2" s="53"/>
      <c r="D2" s="13">
        <v>1948634</v>
      </c>
      <c r="E2" s="55"/>
      <c r="F2" s="58"/>
      <c r="G2" s="58"/>
      <c r="H2" s="58"/>
      <c r="I2" s="10"/>
      <c r="J2" s="10"/>
    </row>
    <row r="3" spans="1:19" ht="30.5" hidden="1" customHeight="1" x14ac:dyDescent="0.25">
      <c r="A3" s="53" t="s">
        <v>34</v>
      </c>
      <c r="B3" s="53"/>
      <c r="C3" s="53"/>
      <c r="D3" s="13">
        <v>1142800</v>
      </c>
      <c r="E3" s="55"/>
      <c r="F3" s="58"/>
      <c r="G3" s="58"/>
      <c r="H3" s="58"/>
      <c r="I3" s="10"/>
      <c r="J3" s="14"/>
    </row>
    <row r="4" spans="1:19" ht="30.5" hidden="1" customHeight="1" x14ac:dyDescent="0.25">
      <c r="A4" s="53" t="s">
        <v>33</v>
      </c>
      <c r="B4" s="53"/>
      <c r="C4" s="53"/>
      <c r="D4" s="13">
        <v>644001</v>
      </c>
      <c r="E4" s="55"/>
      <c r="F4" s="44"/>
      <c r="G4" s="44"/>
      <c r="H4" s="44"/>
      <c r="I4" s="52"/>
      <c r="J4" s="52"/>
    </row>
    <row r="5" spans="1:19" x14ac:dyDescent="0.25">
      <c r="A5" s="53" t="s">
        <v>35</v>
      </c>
      <c r="B5" s="53"/>
      <c r="C5" s="53"/>
      <c r="D5" s="13">
        <f>SUM(D1:D4)</f>
        <v>5859418</v>
      </c>
      <c r="E5" s="56"/>
      <c r="F5" s="43" t="s">
        <v>19</v>
      </c>
      <c r="G5" s="44"/>
      <c r="H5" s="45"/>
      <c r="I5" s="46">
        <v>1076011</v>
      </c>
      <c r="J5" s="46"/>
      <c r="L5" s="43" t="s">
        <v>38</v>
      </c>
      <c r="M5" s="44"/>
      <c r="N5" s="45"/>
      <c r="O5" s="46">
        <f>D5+I5</f>
        <v>6935429</v>
      </c>
      <c r="P5" s="46"/>
    </row>
    <row r="6" spans="1:19" x14ac:dyDescent="0.25">
      <c r="A6" s="53" t="s">
        <v>18</v>
      </c>
      <c r="B6" s="53"/>
      <c r="C6" s="53"/>
      <c r="D6" s="15">
        <f>SUM(F11:F17)</f>
        <v>4092582</v>
      </c>
      <c r="E6" s="56"/>
      <c r="F6" s="47" t="s">
        <v>20</v>
      </c>
      <c r="G6" s="48"/>
      <c r="H6" s="49"/>
      <c r="I6" s="50">
        <f>SUM(G11:G17)</f>
        <v>990000</v>
      </c>
      <c r="J6" s="50"/>
      <c r="L6" s="47" t="s">
        <v>39</v>
      </c>
      <c r="M6" s="48"/>
      <c r="N6" s="49"/>
      <c r="O6" s="50">
        <f>SUM(H13:H19)</f>
        <v>5082582</v>
      </c>
      <c r="P6" s="50"/>
    </row>
    <row r="7" spans="1:19" s="17" customFormat="1" ht="25.5" customHeight="1" x14ac:dyDescent="0.25">
      <c r="A7" s="53" t="s">
        <v>28</v>
      </c>
      <c r="B7" s="53"/>
      <c r="C7" s="53"/>
      <c r="D7" s="15">
        <f>D5-D6</f>
        <v>1766836</v>
      </c>
      <c r="E7" s="57"/>
      <c r="F7" s="47" t="s">
        <v>29</v>
      </c>
      <c r="G7" s="48"/>
      <c r="H7" s="49"/>
      <c r="I7" s="51">
        <f>I5-I6</f>
        <v>86011</v>
      </c>
      <c r="J7" s="51"/>
      <c r="K7" s="16"/>
      <c r="L7" s="47" t="s">
        <v>40</v>
      </c>
      <c r="M7" s="48"/>
      <c r="N7" s="49"/>
      <c r="O7" s="51">
        <f>O5-O6</f>
        <v>1852847</v>
      </c>
      <c r="P7" s="51"/>
      <c r="S7" s="16"/>
    </row>
    <row r="8" spans="1:19" s="17" customFormat="1" x14ac:dyDescent="0.25">
      <c r="A8" s="18"/>
      <c r="B8" s="19"/>
      <c r="C8" s="18"/>
      <c r="D8" s="18"/>
      <c r="L8" s="20"/>
      <c r="P8" s="16"/>
    </row>
    <row r="9" spans="1:19" x14ac:dyDescent="0.25">
      <c r="A9" s="21" t="s">
        <v>5</v>
      </c>
      <c r="J9" s="1"/>
      <c r="K9" s="1"/>
      <c r="L9" s="1"/>
      <c r="M9" s="1"/>
      <c r="N9" s="1"/>
      <c r="O9" s="1"/>
      <c r="P9" s="1"/>
      <c r="Q9" s="1"/>
      <c r="R9" s="1"/>
      <c r="S9" s="16"/>
    </row>
    <row r="10" spans="1:19" s="3" customFormat="1" ht="98" customHeight="1" x14ac:dyDescent="0.25">
      <c r="A10" s="2" t="s">
        <v>0</v>
      </c>
      <c r="B10" s="2" t="s">
        <v>1</v>
      </c>
      <c r="C10" s="2" t="s">
        <v>26</v>
      </c>
      <c r="D10" s="2" t="s">
        <v>16</v>
      </c>
      <c r="E10" s="7" t="s">
        <v>7</v>
      </c>
      <c r="F10" s="2" t="s">
        <v>9</v>
      </c>
      <c r="G10" s="2" t="s">
        <v>8</v>
      </c>
      <c r="H10" s="2" t="s">
        <v>10</v>
      </c>
      <c r="I10" s="2" t="s">
        <v>6</v>
      </c>
      <c r="J10" s="7" t="s">
        <v>15</v>
      </c>
      <c r="K10" s="2" t="s">
        <v>4</v>
      </c>
      <c r="L10" s="2" t="s">
        <v>21</v>
      </c>
      <c r="M10" s="2" t="s">
        <v>13</v>
      </c>
      <c r="N10" s="2" t="s">
        <v>14</v>
      </c>
      <c r="O10" s="2" t="s">
        <v>11</v>
      </c>
      <c r="P10" s="2" t="s">
        <v>2</v>
      </c>
      <c r="Q10" s="2" t="s">
        <v>3</v>
      </c>
    </row>
    <row r="11" spans="1:19" s="17" customFormat="1" x14ac:dyDescent="0.25">
      <c r="A11" s="23"/>
      <c r="B11" s="23"/>
      <c r="C11" s="23"/>
      <c r="D11" s="23"/>
      <c r="E11" s="19"/>
      <c r="F11" s="24"/>
      <c r="G11" s="24"/>
      <c r="H11" s="25"/>
      <c r="I11" s="26"/>
      <c r="J11" s="27"/>
      <c r="K11" s="28"/>
      <c r="L11" s="28"/>
      <c r="M11" s="28"/>
      <c r="N11" s="28"/>
      <c r="O11" s="29"/>
      <c r="P11" s="30"/>
      <c r="Q11" s="31"/>
    </row>
    <row r="12" spans="1:19" s="1" customFormat="1" x14ac:dyDescent="0.35">
      <c r="A12" s="4" t="s">
        <v>30</v>
      </c>
      <c r="B12" s="5"/>
      <c r="C12" s="5"/>
      <c r="D12" s="5"/>
      <c r="E12" s="6"/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  <c r="Q12" s="5"/>
    </row>
    <row r="13" spans="1:19" ht="72.5" x14ac:dyDescent="0.25">
      <c r="A13" s="8" t="s">
        <v>23</v>
      </c>
      <c r="B13" s="8" t="s">
        <v>25</v>
      </c>
      <c r="C13" s="8" t="s">
        <v>27</v>
      </c>
      <c r="D13" s="8" t="s">
        <v>17</v>
      </c>
      <c r="E13" s="32">
        <v>9</v>
      </c>
      <c r="F13" s="33">
        <v>2277000</v>
      </c>
      <c r="G13" s="33">
        <v>990000</v>
      </c>
      <c r="H13" s="34">
        <v>3267000</v>
      </c>
      <c r="I13" s="35" t="s">
        <v>37</v>
      </c>
      <c r="J13" s="36">
        <v>1</v>
      </c>
      <c r="K13" s="37">
        <v>5</v>
      </c>
      <c r="L13" s="37" t="s">
        <v>37</v>
      </c>
      <c r="M13" s="37" t="s">
        <v>37</v>
      </c>
      <c r="N13" s="37" t="s">
        <v>37</v>
      </c>
      <c r="O13" s="38">
        <v>253000</v>
      </c>
      <c r="P13" s="39" t="s">
        <v>37</v>
      </c>
      <c r="Q13" s="40">
        <v>1</v>
      </c>
      <c r="R13" s="28"/>
      <c r="S13" s="12"/>
    </row>
    <row r="14" spans="1:19" s="17" customFormat="1" x14ac:dyDescent="0.25">
      <c r="A14" s="23"/>
      <c r="B14" s="23"/>
      <c r="C14" s="23"/>
      <c r="D14" s="23"/>
      <c r="E14" s="19"/>
      <c r="F14" s="24"/>
      <c r="G14" s="24"/>
      <c r="H14" s="25"/>
      <c r="I14" s="26"/>
      <c r="J14" s="27"/>
      <c r="K14" s="28"/>
      <c r="L14" s="28"/>
      <c r="M14" s="28"/>
      <c r="N14" s="28"/>
      <c r="O14" s="29"/>
      <c r="P14" s="30"/>
      <c r="Q14" s="31"/>
      <c r="R14" s="28"/>
    </row>
    <row r="15" spans="1:19" s="17" customFormat="1" x14ac:dyDescent="0.35">
      <c r="A15" s="4" t="s">
        <v>31</v>
      </c>
      <c r="B15" s="23"/>
      <c r="C15" s="23"/>
      <c r="D15" s="23"/>
      <c r="E15" s="19"/>
      <c r="F15" s="24"/>
      <c r="G15" s="24"/>
      <c r="H15" s="25"/>
      <c r="I15" s="26"/>
      <c r="J15" s="27"/>
      <c r="K15" s="28"/>
      <c r="L15" s="28"/>
      <c r="M15" s="28"/>
      <c r="N15" s="28"/>
      <c r="O15" s="29"/>
      <c r="P15" s="30"/>
      <c r="Q15" s="31"/>
      <c r="R15" s="28"/>
    </row>
    <row r="16" spans="1:19" ht="60" customHeight="1" x14ac:dyDescent="0.25">
      <c r="A16" s="8" t="s">
        <v>22</v>
      </c>
      <c r="B16" s="8" t="s">
        <v>24</v>
      </c>
      <c r="C16" s="8" t="s">
        <v>12</v>
      </c>
      <c r="D16" s="8" t="s">
        <v>12</v>
      </c>
      <c r="E16" s="32">
        <v>7</v>
      </c>
      <c r="F16" s="33">
        <v>1815582</v>
      </c>
      <c r="G16" s="33">
        <v>0</v>
      </c>
      <c r="H16" s="34">
        <v>1815582</v>
      </c>
      <c r="I16" s="35" t="s">
        <v>37</v>
      </c>
      <c r="J16" s="36">
        <v>1</v>
      </c>
      <c r="K16" s="37">
        <v>5</v>
      </c>
      <c r="L16" s="37" t="s">
        <v>37</v>
      </c>
      <c r="M16" s="37" t="s">
        <v>37</v>
      </c>
      <c r="N16" s="37" t="s">
        <v>37</v>
      </c>
      <c r="O16" s="38">
        <v>259368.85714285713</v>
      </c>
      <c r="P16" s="39" t="s">
        <v>37</v>
      </c>
      <c r="Q16" s="40">
        <v>2</v>
      </c>
      <c r="S16" s="12"/>
    </row>
    <row r="17" spans="2:20" s="17" customFormat="1" x14ac:dyDescent="0.25">
      <c r="B17" s="41"/>
      <c r="E17" s="18"/>
      <c r="K17" s="16"/>
      <c r="L17" s="16"/>
      <c r="M17" s="16"/>
      <c r="N17" s="16"/>
      <c r="T17" s="16"/>
    </row>
    <row r="18" spans="2:20" s="17" customFormat="1" x14ac:dyDescent="0.25">
      <c r="B18" s="41"/>
      <c r="K18" s="16"/>
      <c r="L18" s="16"/>
      <c r="M18" s="16"/>
      <c r="S18" s="16"/>
    </row>
    <row r="19" spans="2:20" s="17" customFormat="1" x14ac:dyDescent="0.25">
      <c r="B19" s="41"/>
      <c r="K19" s="16"/>
      <c r="L19" s="16"/>
      <c r="M19" s="42"/>
      <c r="S19" s="16"/>
    </row>
    <row r="20" spans="2:20" s="17" customFormat="1" x14ac:dyDescent="0.25">
      <c r="B20" s="41"/>
      <c r="K20" s="16"/>
      <c r="L20" s="16"/>
      <c r="M20" s="16"/>
      <c r="S20" s="16"/>
    </row>
    <row r="21" spans="2:20" s="17" customFormat="1" x14ac:dyDescent="0.25">
      <c r="B21" s="41"/>
      <c r="K21" s="16"/>
      <c r="L21" s="16"/>
      <c r="M21" s="16"/>
      <c r="S21" s="16"/>
    </row>
    <row r="22" spans="2:20" s="17" customFormat="1" x14ac:dyDescent="0.25">
      <c r="B22" s="41"/>
      <c r="K22" s="16"/>
      <c r="L22" s="16"/>
      <c r="M22" s="16"/>
      <c r="S22" s="16"/>
    </row>
    <row r="23" spans="2:20" s="17" customFormat="1" x14ac:dyDescent="0.25">
      <c r="B23" s="41"/>
      <c r="K23" s="16"/>
      <c r="L23" s="16"/>
      <c r="M23" s="16"/>
      <c r="S23" s="16"/>
    </row>
    <row r="24" spans="2:20" s="17" customFormat="1" x14ac:dyDescent="0.25">
      <c r="B24" s="41"/>
      <c r="K24" s="16"/>
      <c r="L24" s="16"/>
      <c r="M24" s="16"/>
      <c r="S24" s="16"/>
    </row>
    <row r="25" spans="2:20" x14ac:dyDescent="0.25">
      <c r="S25" s="16"/>
    </row>
    <row r="26" spans="2:20" x14ac:dyDescent="0.25">
      <c r="S26" s="16"/>
    </row>
    <row r="27" spans="2:20" x14ac:dyDescent="0.25">
      <c r="S27" s="16"/>
    </row>
    <row r="28" spans="2:20" x14ac:dyDescent="0.25">
      <c r="S28" s="16"/>
    </row>
    <row r="29" spans="2:20" x14ac:dyDescent="0.25">
      <c r="S29" s="16"/>
    </row>
  </sheetData>
  <mergeCells count="25">
    <mergeCell ref="A1:C1"/>
    <mergeCell ref="A2:C2"/>
    <mergeCell ref="A7:C7"/>
    <mergeCell ref="E1:E7"/>
    <mergeCell ref="F1:H1"/>
    <mergeCell ref="F2:H2"/>
    <mergeCell ref="A6:C6"/>
    <mergeCell ref="A4:C4"/>
    <mergeCell ref="A3:C3"/>
    <mergeCell ref="A5:C5"/>
    <mergeCell ref="F3:H3"/>
    <mergeCell ref="F4:H4"/>
    <mergeCell ref="F6:H6"/>
    <mergeCell ref="I4:J4"/>
    <mergeCell ref="F5:H5"/>
    <mergeCell ref="I5:J5"/>
    <mergeCell ref="F7:H7"/>
    <mergeCell ref="I7:J7"/>
    <mergeCell ref="I6:J6"/>
    <mergeCell ref="L5:N5"/>
    <mergeCell ref="O5:P5"/>
    <mergeCell ref="L6:N6"/>
    <mergeCell ref="O6:P6"/>
    <mergeCell ref="L7:N7"/>
    <mergeCell ref="O7:P7"/>
  </mergeCells>
  <phoneticPr fontId="8" type="noConversion"/>
  <conditionalFormatting sqref="P11:Q11">
    <cfRule type="cellIs" dxfId="19" priority="32" stopIfTrue="1" operator="equal">
      <formula>"N"</formula>
    </cfRule>
  </conditionalFormatting>
  <conditionalFormatting sqref="I11">
    <cfRule type="cellIs" dxfId="18" priority="31" operator="equal">
      <formula>"N"</formula>
    </cfRule>
  </conditionalFormatting>
  <conditionalFormatting sqref="M11:N11">
    <cfRule type="cellIs" dxfId="17" priority="30" operator="equal">
      <formula>"N"</formula>
    </cfRule>
  </conditionalFormatting>
  <conditionalFormatting sqref="J11">
    <cfRule type="cellIs" dxfId="16" priority="29" stopIfTrue="1" operator="equal">
      <formula>"N"</formula>
    </cfRule>
  </conditionalFormatting>
  <conditionalFormatting sqref="P15:Q15">
    <cfRule type="cellIs" dxfId="15" priority="16" stopIfTrue="1" operator="equal">
      <formula>"N"</formula>
    </cfRule>
  </conditionalFormatting>
  <conditionalFormatting sqref="I15">
    <cfRule type="cellIs" dxfId="14" priority="15" operator="equal">
      <formula>"N"</formula>
    </cfRule>
  </conditionalFormatting>
  <conditionalFormatting sqref="M15:N15">
    <cfRule type="cellIs" dxfId="13" priority="14" operator="equal">
      <formula>"N"</formula>
    </cfRule>
  </conditionalFormatting>
  <conditionalFormatting sqref="J15">
    <cfRule type="cellIs" dxfId="12" priority="13" stopIfTrue="1" operator="equal">
      <formula>"N"</formula>
    </cfRule>
  </conditionalFormatting>
  <conditionalFormatting sqref="P14:Q14">
    <cfRule type="cellIs" dxfId="11" priority="20" stopIfTrue="1" operator="equal">
      <formula>"N"</formula>
    </cfRule>
  </conditionalFormatting>
  <conditionalFormatting sqref="I14">
    <cfRule type="cellIs" dxfId="10" priority="19" operator="equal">
      <formula>"N"</formula>
    </cfRule>
  </conditionalFormatting>
  <conditionalFormatting sqref="M14:N14">
    <cfRule type="cellIs" dxfId="9" priority="18" operator="equal">
      <formula>"N"</formula>
    </cfRule>
  </conditionalFormatting>
  <conditionalFormatting sqref="J14">
    <cfRule type="cellIs" dxfId="8" priority="17" stopIfTrue="1" operator="equal">
      <formula>"N"</formula>
    </cfRule>
  </conditionalFormatting>
  <conditionalFormatting sqref="P13:Q13">
    <cfRule type="cellIs" dxfId="7" priority="8" stopIfTrue="1" operator="equal">
      <formula>"N"</formula>
    </cfRule>
  </conditionalFormatting>
  <conditionalFormatting sqref="I13">
    <cfRule type="cellIs" dxfId="6" priority="7" operator="equal">
      <formula>"N"</formula>
    </cfRule>
  </conditionalFormatting>
  <conditionalFormatting sqref="M13:N13">
    <cfRule type="cellIs" dxfId="5" priority="6" operator="equal">
      <formula>"N"</formula>
    </cfRule>
  </conditionalFormatting>
  <conditionalFormatting sqref="J13">
    <cfRule type="cellIs" dxfId="4" priority="5" stopIfTrue="1" operator="equal">
      <formula>"N"</formula>
    </cfRule>
  </conditionalFormatting>
  <conditionalFormatting sqref="P16:Q16">
    <cfRule type="cellIs" dxfId="3" priority="4" stopIfTrue="1" operator="equal">
      <formula>"N"</formula>
    </cfRule>
  </conditionalFormatting>
  <conditionalFormatting sqref="I16">
    <cfRule type="cellIs" dxfId="2" priority="3" operator="equal">
      <formula>"N"</formula>
    </cfRule>
  </conditionalFormatting>
  <conditionalFormatting sqref="M16:N16">
    <cfRule type="cellIs" dxfId="1" priority="2" operator="equal">
      <formula>"N"</formula>
    </cfRule>
  </conditionalFormatting>
  <conditionalFormatting sqref="J16">
    <cfRule type="cellIs" dxfId="0" priority="1" stopIfTrue="1" operator="equal">
      <formula>"N"</formula>
    </cfRule>
  </conditionalFormatting>
  <pageMargins left="0.7" right="0.7" top="0.75" bottom="0.75" header="0.3" footer="0.3"/>
  <pageSetup paperSize="3" scale="58" fitToHeight="0" orientation="landscape" r:id="rId1"/>
  <headerFooter alignWithMargins="0">
    <oddHeader>&amp;C&amp;"Arial,Bold"&amp;14RFA 2020-302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0062A1-1F3D-40EB-8273-410D87595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D2ADF9-B7AB-4E94-9992-C27CBD2D4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BA5490-7A87-4B58-B106-B7D57A4E4A6A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1c33541-f0e7-4482-9c8a-fb53b33b07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2020-04-01T17:48:57Z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