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2 PSN/"/>
    </mc:Choice>
  </mc:AlternateContent>
  <xr:revisionPtr revIDLastSave="21" documentId="8_{17D9044D-42A5-4352-8221-F31B1A73ED69}" xr6:coauthVersionLast="45" xr6:coauthVersionMax="45" xr10:uidLastSave="{BBD87A8C-943C-4BF2-BB02-1FE23C4D7E98}"/>
  <bookViews>
    <workbookView xWindow="-108" yWindow="-108" windowWidth="23256" windowHeight="12576" xr2:uid="{DA2EF1CB-1DD6-44FF-A50D-1473C6871A72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" l="1"/>
  <c r="M9" i="1"/>
  <c r="U8" i="1"/>
  <c r="M8" i="1"/>
  <c r="U6" i="1"/>
  <c r="M6" i="1"/>
  <c r="U5" i="1"/>
  <c r="M5" i="1"/>
  <c r="U4" i="1"/>
  <c r="M4" i="1"/>
</calcChain>
</file>

<file path=xl/sharedStrings.xml><?xml version="1.0" encoding="utf-8"?>
<sst xmlns="http://schemas.openxmlformats.org/spreadsheetml/2006/main" count="106" uniqueCount="58">
  <si>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</si>
  <si>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</si>
  <si>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</si>
  <si>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</si>
  <si>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</si>
  <si>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</si>
  <si>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</si>
  <si>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</si>
  <si>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</si>
  <si>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</si>
  <si>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</si>
  <si>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</si>
  <si>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</si>
  <si>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</si>
  <si>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</si>
  <si>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</si>
  <si>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Qualifies for the Youth Aging Out of Foster Care Goal</t>
  </si>
  <si>
    <t>Meets definition of Campus through institution or public university or college?</t>
  </si>
  <si>
    <t>Qualifying Financial Assistance Preference</t>
  </si>
  <si>
    <t>Per Unit Construction Funding Preference</t>
  </si>
  <si>
    <t>SAIL Request Per Unit (exclusive of ELI)</t>
  </si>
  <si>
    <t>SAIL Request as % of TDC Preference</t>
  </si>
  <si>
    <t>Florida Job Creation Preference</t>
  </si>
  <si>
    <t>Lottery Number</t>
  </si>
  <si>
    <t>2021-299S</t>
  </si>
  <si>
    <t>Whispering Pines</t>
  </si>
  <si>
    <t>Pinellas</t>
  </si>
  <si>
    <t>L</t>
  </si>
  <si>
    <t>Jack D. Humburg</t>
  </si>
  <si>
    <t>Pinellas Affordable Living, Inc.; Boley Centers, Inc.</t>
  </si>
  <si>
    <t>NC</t>
  </si>
  <si>
    <t>G</t>
  </si>
  <si>
    <t>80% PSN</t>
  </si>
  <si>
    <t>Y</t>
  </si>
  <si>
    <t>N</t>
  </si>
  <si>
    <t>N/A</t>
  </si>
  <si>
    <t>2021-300S</t>
  </si>
  <si>
    <t>Founders Point</t>
  </si>
  <si>
    <t>Jack D Humburg</t>
  </si>
  <si>
    <t>2021-302S</t>
  </si>
  <si>
    <t>Dillingham Apartments</t>
  </si>
  <si>
    <t>Osceola</t>
  </si>
  <si>
    <t>M</t>
  </si>
  <si>
    <t>James A. Shanks</t>
  </si>
  <si>
    <t>DDER Development, LLC; Osceola Mental Health, Inc.</t>
  </si>
  <si>
    <t>2021-301S</t>
  </si>
  <si>
    <t>Scholars' Village</t>
  </si>
  <si>
    <t>Broward</t>
  </si>
  <si>
    <t>Linda Taylor</t>
  </si>
  <si>
    <t>Neighborhood Renaissance, Inc.</t>
  </si>
  <si>
    <t>Institution</t>
  </si>
  <si>
    <t>2021-303S</t>
  </si>
  <si>
    <t>Village at River City</t>
  </si>
  <si>
    <t>Duval</t>
  </si>
  <si>
    <t>Shannon L. Nazworth</t>
  </si>
  <si>
    <t>Ability Housing, Inc.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</si>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</sst>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textRotation="90" wrapText="1"/>
      <protection locked="0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horizontal="right" vertical="center" wrapText="1"/>
    </xf>
    <xf numFmtId="8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4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 wrapText="1"/>
    </xf>
  </cellXfs>
  <cellStyles count="5">
    <cellStyle name="Comma" xfId="1" builtinId="3"/>
    <cellStyle name="Comma 3" xfId="3" xr:uid="{78442D7C-C814-44B2-A8C4-53BCC48D530C}"/>
    <cellStyle name="Normal" xfId="0" builtinId="0"/>
    <cellStyle name="Normal 2" xfId="4" xr:uid="{9D8E4B59-7DF3-4677-BC40-C8349550AF79}"/>
    <cellStyle name="Percent" xfId="2" builtinId="5"/>
  </cellStyles>
  <dxfs count="14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DABC-67CB-4444-9EFA-E57AE230E882}">
  <sheetPr>
    <pageSetUpPr fitToPage="1"/>
  </sheetPr>
  <dimension ref="A1:Y9"/>
  <sheetViews>
    <sheetView showGridLines="0" tabSelected="1" zoomScaleNormal="100" workbookViewId="0">
      <pane xSplit="1" ySplit="2" topLeftCell="B3" activePane="bottomRight" state="frozen"/>
      <selection activeCell="N13" sqref="N13"/>
      <selection pane="topRight" activeCell="N13" sqref="N13"/>
      <selection pane="bottomLeft" activeCell="N13" sqref="N13"/>
      <selection pane="bottomRight" activeCell="F7" sqref="F7"/>
    </sheetView>
  </sheetViews>
  <sheetFormatPr defaultColWidth="9.21875" defaultRowHeight="12" x14ac:dyDescent="0.25"/>
  <cols>
    <col min="1" max="1" width="9.77734375" style="2" customWidth="1"/>
    <col min="2" max="2" width="12.77734375" style="4" bestFit="1" customWidth="1"/>
    <col min="3" max="3" width="7.88671875" style="2" customWidth="1"/>
    <col min="4" max="4" width="2.88671875" style="2" bestFit="1" customWidth="1"/>
    <col min="5" max="5" width="10.44140625" style="2" customWidth="1"/>
    <col min="6" max="6" width="20.44140625" style="2" customWidth="1"/>
    <col min="7" max="7" width="2.88671875" style="1" bestFit="1" customWidth="1"/>
    <col min="8" max="8" width="5.109375" style="1" bestFit="1" customWidth="1"/>
    <col min="9" max="9" width="5.5546875" style="1" customWidth="1"/>
    <col min="10" max="10" width="4.44140625" style="1" bestFit="1" customWidth="1"/>
    <col min="11" max="11" width="10.88671875" style="2" bestFit="1" customWidth="1"/>
    <col min="12" max="12" width="9.6640625" style="2" bestFit="1" customWidth="1"/>
    <col min="13" max="13" width="12.21875" style="2" bestFit="1" customWidth="1"/>
    <col min="14" max="14" width="5.109375" style="2" bestFit="1" customWidth="1"/>
    <col min="15" max="15" width="2.88671875" style="2" bestFit="1" customWidth="1"/>
    <col min="16" max="17" width="5.88671875" style="2" customWidth="1"/>
    <col min="18" max="18" width="13.77734375" style="2" bestFit="1" customWidth="1"/>
    <col min="19" max="21" width="9.44140625" style="2" bestFit="1" customWidth="1"/>
    <col min="22" max="22" width="10.6640625" style="2" customWidth="1"/>
    <col min="23" max="23" width="7.33203125" style="2" bestFit="1" customWidth="1"/>
    <col min="24" max="24" width="2.88671875" style="2" bestFit="1" customWidth="1"/>
    <col min="25" max="25" width="6.21875" style="2" bestFit="1" customWidth="1"/>
    <col min="26" max="16384" width="9.21875" style="2"/>
  </cols>
  <sheetData>
    <row r="1" spans="1:25" x14ac:dyDescent="0.25">
      <c r="A1" s="3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8" customFormat="1" ht="70.9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</row>
    <row r="3" spans="1:25" ht="18.600000000000001" customHeight="1" x14ac:dyDescent="0.25">
      <c r="A3" s="9" t="s">
        <v>57</v>
      </c>
      <c r="B3" s="10"/>
      <c r="C3" s="10"/>
      <c r="D3" s="11"/>
      <c r="E3" s="10"/>
      <c r="F3" s="10"/>
      <c r="G3" s="12"/>
      <c r="H3" s="12"/>
      <c r="I3" s="10"/>
      <c r="J3" s="12"/>
      <c r="K3" s="13"/>
      <c r="L3" s="13"/>
      <c r="M3" s="14"/>
      <c r="N3" s="11"/>
      <c r="O3" s="11"/>
      <c r="P3" s="11"/>
      <c r="Q3" s="11"/>
      <c r="R3" s="11"/>
      <c r="S3" s="11"/>
      <c r="T3" s="11"/>
      <c r="U3" s="15"/>
      <c r="V3" s="16"/>
      <c r="W3" s="17"/>
      <c r="X3" s="18"/>
      <c r="Y3" s="19"/>
    </row>
    <row r="4" spans="1:25" ht="60" customHeight="1" x14ac:dyDescent="0.25">
      <c r="A4" s="20" t="s">
        <v>24</v>
      </c>
      <c r="B4" s="20" t="s">
        <v>25</v>
      </c>
      <c r="C4" s="20" t="s">
        <v>26</v>
      </c>
      <c r="D4" s="21" t="s">
        <v>27</v>
      </c>
      <c r="E4" s="20" t="s">
        <v>28</v>
      </c>
      <c r="F4" s="20" t="s">
        <v>29</v>
      </c>
      <c r="G4" s="21" t="s">
        <v>30</v>
      </c>
      <c r="H4" s="21" t="s">
        <v>31</v>
      </c>
      <c r="I4" s="20" t="s">
        <v>32</v>
      </c>
      <c r="J4" s="21">
        <v>20</v>
      </c>
      <c r="K4" s="22">
        <v>4350585</v>
      </c>
      <c r="L4" s="22">
        <v>296000</v>
      </c>
      <c r="M4" s="23">
        <f>SUM(K4:L4)</f>
        <v>4646585</v>
      </c>
      <c r="N4" s="24" t="s">
        <v>33</v>
      </c>
      <c r="O4" s="21">
        <v>1</v>
      </c>
      <c r="P4" s="25">
        <v>131</v>
      </c>
      <c r="Q4" s="25" t="s">
        <v>34</v>
      </c>
      <c r="R4" s="25" t="s">
        <v>35</v>
      </c>
      <c r="S4" s="25" t="s">
        <v>33</v>
      </c>
      <c r="T4" s="25" t="s">
        <v>33</v>
      </c>
      <c r="U4" s="26">
        <f>K4/J4</f>
        <v>217529.25</v>
      </c>
      <c r="V4" s="27" t="s">
        <v>34</v>
      </c>
      <c r="W4" s="28" t="s">
        <v>33</v>
      </c>
      <c r="X4" s="29">
        <v>3</v>
      </c>
      <c r="Y4" s="1"/>
    </row>
    <row r="5" spans="1:25" ht="49.2" customHeight="1" x14ac:dyDescent="0.25">
      <c r="A5" s="20" t="s">
        <v>36</v>
      </c>
      <c r="B5" s="20" t="s">
        <v>37</v>
      </c>
      <c r="C5" s="20" t="s">
        <v>26</v>
      </c>
      <c r="D5" s="21" t="s">
        <v>27</v>
      </c>
      <c r="E5" s="20" t="s">
        <v>38</v>
      </c>
      <c r="F5" s="20" t="s">
        <v>29</v>
      </c>
      <c r="G5" s="21" t="s">
        <v>30</v>
      </c>
      <c r="H5" s="21" t="s">
        <v>31</v>
      </c>
      <c r="I5" s="20" t="s">
        <v>32</v>
      </c>
      <c r="J5" s="21">
        <v>15</v>
      </c>
      <c r="K5" s="22">
        <v>3392565</v>
      </c>
      <c r="L5" s="22">
        <v>204900</v>
      </c>
      <c r="M5" s="23">
        <f>SUM(K5:L5)</f>
        <v>3597465</v>
      </c>
      <c r="N5" s="24" t="s">
        <v>33</v>
      </c>
      <c r="O5" s="21">
        <v>1</v>
      </c>
      <c r="P5" s="25">
        <v>130</v>
      </c>
      <c r="Q5" s="25" t="s">
        <v>34</v>
      </c>
      <c r="R5" s="25" t="s">
        <v>35</v>
      </c>
      <c r="S5" s="25" t="s">
        <v>33</v>
      </c>
      <c r="T5" s="25" t="s">
        <v>33</v>
      </c>
      <c r="U5" s="26">
        <f>K5/J5</f>
        <v>226171</v>
      </c>
      <c r="V5" s="27" t="s">
        <v>34</v>
      </c>
      <c r="W5" s="28" t="s">
        <v>33</v>
      </c>
      <c r="X5" s="29">
        <v>5</v>
      </c>
    </row>
    <row r="6" spans="1:25" ht="24" x14ac:dyDescent="0.25">
      <c r="A6" s="20" t="s">
        <v>39</v>
      </c>
      <c r="B6" s="20" t="s">
        <v>40</v>
      </c>
      <c r="C6" s="20" t="s">
        <v>41</v>
      </c>
      <c r="D6" s="25" t="s">
        <v>42</v>
      </c>
      <c r="E6" s="20" t="s">
        <v>43</v>
      </c>
      <c r="F6" s="20" t="s">
        <v>44</v>
      </c>
      <c r="G6" s="21" t="s">
        <v>30</v>
      </c>
      <c r="H6" s="21" t="s">
        <v>31</v>
      </c>
      <c r="I6" s="20" t="s">
        <v>32</v>
      </c>
      <c r="J6" s="21">
        <v>30</v>
      </c>
      <c r="K6" s="30">
        <v>4875000</v>
      </c>
      <c r="L6" s="30">
        <v>434500</v>
      </c>
      <c r="M6" s="23">
        <f>SUM(K6:L6)</f>
        <v>5309500</v>
      </c>
      <c r="N6" s="25" t="s">
        <v>33</v>
      </c>
      <c r="O6" s="25">
        <v>1</v>
      </c>
      <c r="P6" s="25">
        <v>118</v>
      </c>
      <c r="Q6" s="25" t="s">
        <v>34</v>
      </c>
      <c r="R6" s="25" t="s">
        <v>35</v>
      </c>
      <c r="S6" s="25" t="s">
        <v>34</v>
      </c>
      <c r="T6" s="25" t="s">
        <v>33</v>
      </c>
      <c r="U6" s="26">
        <f>K6/J6</f>
        <v>162500</v>
      </c>
      <c r="V6" s="27" t="s">
        <v>33</v>
      </c>
      <c r="W6" s="28" t="s">
        <v>33</v>
      </c>
      <c r="X6" s="29">
        <v>4</v>
      </c>
    </row>
    <row r="7" spans="1:25" ht="22.8" customHeight="1" x14ac:dyDescent="0.25">
      <c r="A7" s="9" t="s">
        <v>56</v>
      </c>
      <c r="B7" s="10"/>
      <c r="C7" s="10"/>
      <c r="D7" s="11"/>
      <c r="E7" s="10"/>
      <c r="F7" s="10"/>
      <c r="G7" s="12"/>
      <c r="H7" s="12"/>
      <c r="I7" s="10"/>
      <c r="J7" s="12"/>
      <c r="K7" s="13"/>
      <c r="L7" s="13"/>
      <c r="M7" s="14"/>
      <c r="N7" s="11"/>
      <c r="O7" s="11"/>
      <c r="P7" s="11"/>
      <c r="Q7" s="11"/>
      <c r="R7" s="11"/>
      <c r="S7" s="11"/>
      <c r="T7" s="11"/>
      <c r="U7" s="15"/>
      <c r="V7" s="16"/>
      <c r="W7" s="17"/>
      <c r="X7" s="18"/>
      <c r="Y7" s="19"/>
    </row>
    <row r="8" spans="1:25" ht="24" x14ac:dyDescent="0.25">
      <c r="A8" s="20" t="s">
        <v>45</v>
      </c>
      <c r="B8" s="20" t="s">
        <v>46</v>
      </c>
      <c r="C8" s="20" t="s">
        <v>47</v>
      </c>
      <c r="D8" s="21" t="s">
        <v>27</v>
      </c>
      <c r="E8" s="20" t="s">
        <v>48</v>
      </c>
      <c r="F8" s="20" t="s">
        <v>49</v>
      </c>
      <c r="G8" s="21" t="s">
        <v>30</v>
      </c>
      <c r="H8" s="21" t="s">
        <v>31</v>
      </c>
      <c r="I8" s="20" t="s">
        <v>32</v>
      </c>
      <c r="J8" s="21">
        <v>24</v>
      </c>
      <c r="K8" s="22">
        <v>4833000</v>
      </c>
      <c r="L8" s="22">
        <v>597600</v>
      </c>
      <c r="M8" s="23">
        <f>SUM(K8:L8)</f>
        <v>5430600</v>
      </c>
      <c r="N8" s="24" t="s">
        <v>34</v>
      </c>
      <c r="O8" s="21">
        <v>1</v>
      </c>
      <c r="P8" s="25">
        <v>120</v>
      </c>
      <c r="Q8" s="25" t="s">
        <v>33</v>
      </c>
      <c r="R8" s="25" t="s">
        <v>50</v>
      </c>
      <c r="S8" s="25" t="s">
        <v>33</v>
      </c>
      <c r="T8" s="25" t="s">
        <v>33</v>
      </c>
      <c r="U8" s="26">
        <f>K8/J8</f>
        <v>201375</v>
      </c>
      <c r="V8" s="27" t="s">
        <v>33</v>
      </c>
      <c r="W8" s="28" t="s">
        <v>33</v>
      </c>
      <c r="X8" s="29">
        <v>2</v>
      </c>
      <c r="Y8" s="1"/>
    </row>
    <row r="9" spans="1:25" ht="24" x14ac:dyDescent="0.25">
      <c r="A9" s="20" t="s">
        <v>51</v>
      </c>
      <c r="B9" s="20" t="s">
        <v>52</v>
      </c>
      <c r="C9" s="20" t="s">
        <v>53</v>
      </c>
      <c r="D9" s="25" t="s">
        <v>27</v>
      </c>
      <c r="E9" s="20" t="s">
        <v>54</v>
      </c>
      <c r="F9" s="20" t="s">
        <v>55</v>
      </c>
      <c r="G9" s="21" t="s">
        <v>30</v>
      </c>
      <c r="H9" s="21" t="s">
        <v>31</v>
      </c>
      <c r="I9" s="20" t="s">
        <v>32</v>
      </c>
      <c r="J9" s="21">
        <v>30</v>
      </c>
      <c r="K9" s="30">
        <v>4875000</v>
      </c>
      <c r="L9" s="30">
        <v>537700</v>
      </c>
      <c r="M9" s="23">
        <f>SUM(K9:L9)</f>
        <v>5412700</v>
      </c>
      <c r="N9" s="25" t="s">
        <v>34</v>
      </c>
      <c r="O9" s="25">
        <v>1</v>
      </c>
      <c r="P9" s="25">
        <v>129</v>
      </c>
      <c r="Q9" s="25" t="s">
        <v>34</v>
      </c>
      <c r="R9" s="25" t="s">
        <v>35</v>
      </c>
      <c r="S9" s="25" t="s">
        <v>34</v>
      </c>
      <c r="T9" s="25" t="s">
        <v>33</v>
      </c>
      <c r="U9" s="26">
        <f>K9/J9</f>
        <v>162500</v>
      </c>
      <c r="V9" s="27" t="s">
        <v>33</v>
      </c>
      <c r="W9" s="28" t="s">
        <v>33</v>
      </c>
      <c r="X9" s="29">
        <v>1</v>
      </c>
    </row>
  </sheetData>
  <pageMargins left="0.7" right="0.7" top="0.75" bottom="0.75" header="0.3" footer="0.3"/>
  <pageSetup paperSize="5" scale="79" fitToHeight="0" orientation="landscape" r:id="rId1"/>
  <headerFooter alignWithMargins="0">
    <oddHeader>&amp;C&amp;"Arial,Bold"&amp;14RFA 2021-102 -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1351B-9291-4164-AC68-25E420E97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322B24-12FC-464C-867B-9C979FA200C0}">
  <ds:schemaRefs>
    <ds:schemaRef ds:uri="31c33541-f0e7-4482-9c8a-fb53b33b075f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9D117D3-4F40-41CE-BF4F-E5121172ED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2021-04-20T19:14:56Z</cp:lastPrinted>
  <dcterms:created xsi:type="dcterms:W3CDTF">2021-04-20T19:06:41Z</dcterms:created>
  <dcterms:modified xsi:type="dcterms:W3CDTF">2021-04-20T19:15:01Z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