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1 Spreadsheets/2021-105 Small DD/"/>
    </mc:Choice>
  </mc:AlternateContent>
  <xr:revisionPtr revIDLastSave="0" documentId="8_{8AB02D43-3F34-48D9-A10C-3DC4A49649D6}" xr6:coauthVersionLast="45" xr6:coauthVersionMax="45" xr10:uidLastSave="{00000000-0000-0000-0000-000000000000}"/>
  <bookViews>
    <workbookView xWindow="-108" yWindow="-108" windowWidth="23256" windowHeight="12576" xr2:uid="{4CC96CC3-A43A-40ED-B0BD-18DD0EF1A161}"/>
  </bookViews>
  <sheets>
    <sheet name="enter scores" sheetId="1" r:id="rId1"/>
  </sheets>
  <definedNames>
    <definedName name="_xlnm.Print_Titles" localSheetId="0">'enter scores'!$A:$B,'enter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2" i="1" l="1"/>
  <c r="J39" i="1"/>
  <c r="J38" i="1"/>
  <c r="F36" i="1"/>
  <c r="D36" i="1"/>
  <c r="H35" i="1"/>
  <c r="F35" i="1"/>
  <c r="D35" i="1"/>
  <c r="J34" i="1"/>
  <c r="J33" i="1"/>
  <c r="J32" i="1"/>
  <c r="J31" i="1"/>
  <c r="J30" i="1"/>
  <c r="J29" i="1"/>
  <c r="J28" i="1"/>
  <c r="J27" i="1"/>
  <c r="J26" i="1"/>
  <c r="J25" i="1"/>
  <c r="J24" i="1"/>
  <c r="J23" i="1"/>
  <c r="J22" i="1"/>
  <c r="J21" i="1"/>
  <c r="J20" i="1"/>
  <c r="J19" i="1"/>
  <c r="J18" i="1"/>
  <c r="J17" i="1"/>
  <c r="J16" i="1"/>
  <c r="J15" i="1"/>
  <c r="I13" i="1"/>
  <c r="I35" i="1" s="1"/>
  <c r="I36" i="1" s="1"/>
  <c r="H13" i="1"/>
  <c r="G13" i="1"/>
  <c r="G35" i="1" s="1"/>
  <c r="F13" i="1"/>
  <c r="E13" i="1"/>
  <c r="E35" i="1" s="1"/>
  <c r="E36" i="1" s="1"/>
  <c r="D13" i="1"/>
  <c r="C13" i="1"/>
  <c r="C35" i="1" s="1"/>
  <c r="C36" i="1" l="1"/>
  <c r="J36" i="1" s="1"/>
  <c r="J35" i="1"/>
</calcChain>
</file>

<file path=xl/sharedStrings.xml><?xml version="1.0" encoding="utf-8"?>
<sst xmlns="http://schemas.openxmlformats.org/spreadsheetml/2006/main" count="197" uniqueCount="68">
  <si>
    <t>Scoring Items</t>
  </si>
  <si>
    <t>Contributor/ Reporter</t>
  </si>
  <si>
    <t>2021-307G</t>
  </si>
  <si>
    <t>2021-308G</t>
  </si>
  <si>
    <t>2021-309G</t>
  </si>
  <si>
    <t>2021-310G</t>
  </si>
  <si>
    <t>2021-311G</t>
  </si>
  <si>
    <t>2021-312G</t>
  </si>
  <si>
    <t>2021-313G</t>
  </si>
  <si>
    <t>Applications that didn't meet requirements</t>
  </si>
  <si>
    <t>Development Name</t>
  </si>
  <si>
    <t>The Lodge</t>
  </si>
  <si>
    <t>Seminole 2021</t>
  </si>
  <si>
    <t>Independence Place Shadowlawn</t>
  </si>
  <si>
    <t>Asher House</t>
  </si>
  <si>
    <t>Believe Group Home</t>
  </si>
  <si>
    <t>Chance Group Home</t>
  </si>
  <si>
    <t>The Bay House</t>
  </si>
  <si>
    <t>Point Items</t>
  </si>
  <si>
    <t>Bookmarking Attachments prior to submission (Section Three, A.2.b.) (5 points)</t>
  </si>
  <si>
    <t>Joey</t>
  </si>
  <si>
    <t>3.b.(3)(c) 67ER20-1 Disincentive (5 points)</t>
  </si>
  <si>
    <t>Ryan</t>
  </si>
  <si>
    <t>C.1 Operating/Managing Permanent Supportive Housing Experience (maximum of 40 points)</t>
  </si>
  <si>
    <t>Elaine</t>
  </si>
  <si>
    <t>C.2.a.(1) Private Transportation - in Community Residential Homes only (maximum of 24 points)</t>
  </si>
  <si>
    <t>Sheila</t>
  </si>
  <si>
    <t>C.2.a.(2)  Access to groceries, education, household shopping, employment - in Community Residential Homes only (maximum of 12 points)</t>
  </si>
  <si>
    <t>C.2.a.(3) Access to specific healthcare/supportive services needs of intended residents - in Community Residential Homes only (maximum of 24)</t>
  </si>
  <si>
    <t>Diana</t>
  </si>
  <si>
    <t>C.2.b.(1)Access to groceries, education, household shopping, employment - in Supported Living Units only (maximum of 24 points)</t>
  </si>
  <si>
    <t>C.2.b.(2) Access to specific healthcare/supportive services needs of intended residents - in Supported Living Units only (maximum of 24 points)</t>
  </si>
  <si>
    <t>C.2.b.(3)  Other Best Practices that will be implemented - in Supported Living Units only (Maximum of 12 points)</t>
  </si>
  <si>
    <t>Total Points</t>
  </si>
  <si>
    <t>Max of 110</t>
  </si>
  <si>
    <t>Eligibility Items</t>
  </si>
  <si>
    <t>Submission Requirements Met (Section Three, A)</t>
  </si>
  <si>
    <t>Y</t>
  </si>
  <si>
    <t>1.  Applicant Certification and Acknowledgement Form provided and meets requirements</t>
  </si>
  <si>
    <t>2.  Demographic Commitment description provided</t>
  </si>
  <si>
    <t>3.a.(1)  Authorized Principal Representative provided and meets requirements</t>
  </si>
  <si>
    <t>3.b.(1)  Name of Applicant provided</t>
  </si>
  <si>
    <t>3.b.(1)  Verification that no more than two Applications were submitted by the same Applicant entity</t>
  </si>
  <si>
    <t>3.b.(2)  Evidence Applicant is a legally formed entity qualified to do business in Florida provided</t>
  </si>
  <si>
    <t>3.b.(3)  Evidence that since February 1, 2020, or earlier, the Applicant is a private Non-Profit organization provided</t>
  </si>
  <si>
    <t>3.b.(4) For Supported Living Units, evidence that as of the Application Deadline, the Applicant entity’s primary mission includes providing housing or services for persons with developmental disabilities, persons with disabling conditions or persons with disabilities provided</t>
  </si>
  <si>
    <t>3.b.(4) For Community Residential Homes, evidence that since February 1, 2020, or earlier, the Applicant entity’s primary mission includes serving Persons with Developmental Disabilities provided</t>
  </si>
  <si>
    <t>3.c.  Non-Profit Applicant entity owns at least 51% of ownership interest in Development confirmation</t>
  </si>
  <si>
    <t>3.c. Non-Profit Applicant entity is receiving at least 50% of the Developer overhead confirmation</t>
  </si>
  <si>
    <t>5.a.  Name of Proposed Development provided</t>
  </si>
  <si>
    <t>5.b.  County where the proposed Development is or will be located provided</t>
  </si>
  <si>
    <t>5.c.(1)(b) If demolition of an existing Community Residential Home or Supported Living Unit is involved, Tenant Relocation Plan provided.</t>
  </si>
  <si>
    <t>5.e.  Whether the proposed Development is a Community Residential Home or Supported Living Units answered</t>
  </si>
  <si>
    <t>5.f.  If Supported Living Units, Development Type provided</t>
  </si>
  <si>
    <t>5.g. If Supported Living Units, question regarding whether the Development is Shared Housing answered</t>
  </si>
  <si>
    <t>5.h. If Shared Housing, total number of Residents that will be living in the proposed Development provided</t>
  </si>
  <si>
    <t>5.i.   If Supported Living Units, total number of Units provided</t>
  </si>
  <si>
    <t>Minimum of 77 points achieved?</t>
  </si>
  <si>
    <t>Yes or No</t>
  </si>
  <si>
    <t>All Eligibility Requirements Met?</t>
  </si>
  <si>
    <t>N</t>
  </si>
  <si>
    <t>Tie-Breakers</t>
  </si>
  <si>
    <t>11. Qualifies for the Qualifying Financial Assistance Preference  (Yes/No)</t>
  </si>
  <si>
    <t>Qualifies for the Florida Job Creation Preference - Section Five, B.1.b. (Yes/No)</t>
  </si>
  <si>
    <t>Lottery Number</t>
  </si>
  <si>
    <t>Inspector General's Office</t>
  </si>
  <si>
    <t>Other</t>
  </si>
  <si>
    <t>5.e.  If a Community Residential Home, does this Application qualify as an Intensive Behavior Community Residential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</si>
</sst>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b/>
      <sz val="9"/>
      <color rgb="FF000000"/>
      <name val="Calibri"/>
      <family val="2"/>
      <scheme val="minor"/>
    </font>
    <font>
      <b/>
      <sz val="9"/>
      <color theme="1"/>
      <name val="Calibri"/>
      <family val="2"/>
      <scheme val="minor"/>
    </font>
    <font>
      <sz val="9"/>
      <name val="Calibri"/>
      <family val="2"/>
      <scheme val="minor"/>
    </font>
    <font>
      <b/>
      <sz val="9"/>
      <name val="Calibri"/>
      <family val="2"/>
      <scheme val="minor"/>
    </font>
    <font>
      <sz val="9"/>
      <color theme="1"/>
      <name val="Calibri"/>
      <family val="2"/>
      <scheme val="minor"/>
    </font>
    <font>
      <sz val="9"/>
      <color rgb="FF0000FF"/>
      <name val="Calibri"/>
      <family val="2"/>
      <scheme val="minor"/>
    </font>
    <font>
      <sz val="9"/>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lightUp"/>
    </fill>
    <fill>
      <patternFill patternType="lightUp">
        <bgColor theme="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5">
    <xf numFmtId="0" fontId="0" fillId="0" borderId="0" xfId="0"/>
    <xf numFmtId="0" fontId="2" fillId="0" borderId="1" xfId="1" applyFont="1" applyBorder="1" applyAlignment="1">
      <alignment horizontal="left" vertical="center" wrapText="1"/>
    </xf>
    <xf numFmtId="0" fontId="3" fillId="0" borderId="1" xfId="1" applyFont="1" applyBorder="1" applyAlignment="1">
      <alignment horizontal="center" vertical="center"/>
    </xf>
    <xf numFmtId="0" fontId="4" fillId="0" borderId="0" xfId="1" applyFont="1" applyAlignment="1">
      <alignment vertical="center"/>
    </xf>
    <xf numFmtId="0" fontId="3" fillId="0" borderId="1" xfId="1" applyFont="1" applyBorder="1" applyAlignment="1">
      <alignment horizontal="center" vertical="center" wrapText="1"/>
    </xf>
    <xf numFmtId="0" fontId="5" fillId="0" borderId="0" xfId="1" applyFont="1" applyAlignment="1">
      <alignment vertical="center"/>
    </xf>
    <xf numFmtId="0" fontId="5" fillId="2" borderId="0" xfId="1" applyFont="1" applyFill="1" applyAlignment="1">
      <alignment vertical="center" wrapText="1"/>
    </xf>
    <xf numFmtId="0" fontId="4" fillId="2" borderId="0" xfId="1" applyFont="1" applyFill="1" applyAlignment="1">
      <alignment horizontal="center" vertical="center"/>
    </xf>
    <xf numFmtId="0" fontId="4" fillId="0" borderId="3" xfId="0" applyFont="1" applyBorder="1" applyAlignment="1">
      <alignment vertical="center" wrapText="1"/>
    </xf>
    <xf numFmtId="0" fontId="6" fillId="0" borderId="1" xfId="1" applyFont="1" applyBorder="1" applyAlignment="1">
      <alignment horizontal="center" vertical="center"/>
    </xf>
    <xf numFmtId="0" fontId="7" fillId="0" borderId="1" xfId="1" applyFont="1" applyBorder="1" applyAlignment="1">
      <alignment horizontal="center" vertical="center"/>
    </xf>
    <xf numFmtId="0" fontId="7" fillId="3" borderId="1" xfId="1" applyFont="1" applyFill="1" applyBorder="1" applyAlignment="1">
      <alignment horizontal="center" vertical="center"/>
    </xf>
    <xf numFmtId="0" fontId="4" fillId="4" borderId="1" xfId="1" applyFont="1" applyFill="1" applyBorder="1" applyAlignment="1">
      <alignment horizontal="center" vertical="center"/>
    </xf>
    <xf numFmtId="0" fontId="4" fillId="0" borderId="1" xfId="0" applyFont="1" applyBorder="1" applyAlignment="1">
      <alignment vertical="center" wrapText="1"/>
    </xf>
    <xf numFmtId="0" fontId="4" fillId="0" borderId="1" xfId="1" applyFont="1" applyBorder="1" applyAlignment="1">
      <alignment vertical="center" wrapText="1"/>
    </xf>
    <xf numFmtId="0" fontId="7" fillId="4" borderId="1" xfId="1" applyFont="1" applyFill="1" applyBorder="1" applyAlignment="1">
      <alignment horizontal="center" vertical="center"/>
    </xf>
    <xf numFmtId="0" fontId="4" fillId="0" borderId="1" xfId="1" applyFont="1" applyBorder="1" applyAlignment="1">
      <alignment horizontal="left" vertical="center" wrapText="1"/>
    </xf>
    <xf numFmtId="0" fontId="7" fillId="5" borderId="1" xfId="1" applyFont="1" applyFill="1" applyBorder="1" applyAlignment="1">
      <alignment horizontal="center" vertical="center"/>
    </xf>
    <xf numFmtId="0" fontId="3" fillId="0" borderId="1" xfId="1" applyFont="1" applyBorder="1" applyAlignment="1">
      <alignment horizontal="left" vertical="center" wrapText="1"/>
    </xf>
    <xf numFmtId="0" fontId="4" fillId="0" borderId="1" xfId="1" applyFont="1" applyBorder="1" applyAlignment="1">
      <alignment horizontal="center" vertical="center"/>
    </xf>
    <xf numFmtId="0" fontId="5" fillId="0" borderId="1" xfId="1" applyFont="1" applyBorder="1" applyAlignment="1">
      <alignment vertical="center" wrapText="1"/>
    </xf>
    <xf numFmtId="0" fontId="5" fillId="0" borderId="1" xfId="1" applyFont="1" applyBorder="1" applyAlignment="1">
      <alignment horizontal="center" vertical="center"/>
    </xf>
    <xf numFmtId="0" fontId="5" fillId="3" borderId="1" xfId="1" applyFont="1" applyFill="1" applyBorder="1" applyAlignment="1">
      <alignment horizontal="center" vertical="center"/>
    </xf>
    <xf numFmtId="0" fontId="4" fillId="0" borderId="5" xfId="1" applyFont="1" applyBorder="1" applyAlignment="1">
      <alignment horizontal="center" vertical="center" wrapText="1"/>
    </xf>
    <xf numFmtId="0" fontId="4" fillId="0" borderId="0" xfId="1" applyFont="1" applyAlignment="1">
      <alignment vertical="center" wrapText="1"/>
    </xf>
    <xf numFmtId="0" fontId="4" fillId="0" borderId="0" xfId="1" applyFont="1" applyAlignment="1">
      <alignment horizontal="center" vertical="center"/>
    </xf>
    <xf numFmtId="0" fontId="8" fillId="0" borderId="0" xfId="1" applyFont="1" applyAlignment="1">
      <alignment horizontal="center" vertical="center"/>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cellXfs>
  <cellStyles count="2">
    <cellStyle name="Normal" xfId="0" builtinId="0"/>
    <cellStyle name="Normal 3" xfId="1" xr:uid="{3A1C2A9C-72D6-44FF-8D3A-7D9D601E3F74}"/>
  </cellStyles>
  <dxfs count="5">
    <dxf>
      <fill>
        <patternFill>
          <bgColor rgb="FFCCECFF"/>
        </patternFill>
      </fill>
    </dxf>
    <dxf>
      <fill>
        <patternFill>
          <bgColor rgb="FFCCECFF"/>
        </patternFill>
      </fill>
    </dxf>
    <dxf>
      <fill>
        <patternFill>
          <bgColor rgb="FFCCE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C08D1-C8B3-483F-85B3-BD55C51DDB09}">
  <dimension ref="A1:J42"/>
  <sheetViews>
    <sheetView tabSelected="1" zoomScaleNormal="100" workbookViewId="0">
      <pane xSplit="2" ySplit="2" topLeftCell="C3" activePane="bottomRight" state="frozen"/>
      <selection pane="topRight" activeCell="E1" sqref="E1"/>
      <selection pane="bottomLeft" activeCell="A3" sqref="A3"/>
      <selection pane="bottomRight" activeCell="C4" sqref="C4"/>
    </sheetView>
  </sheetViews>
  <sheetFormatPr defaultColWidth="8.5546875" defaultRowHeight="12" x14ac:dyDescent="0.25"/>
  <cols>
    <col min="1" max="1" width="40.5546875" style="24" customWidth="1"/>
    <col min="2" max="2" width="14.5546875" style="25" customWidth="1"/>
    <col min="3" max="6" width="13.44140625" style="25" customWidth="1"/>
    <col min="7" max="7" width="13.44140625" style="26" customWidth="1"/>
    <col min="8" max="9" width="13.44140625" style="25" customWidth="1"/>
    <col min="10" max="10" width="13.44140625" style="3" customWidth="1"/>
    <col min="11" max="16384" width="8.5546875" style="3"/>
  </cols>
  <sheetData>
    <row r="1" spans="1:10" ht="18.75" customHeight="1" x14ac:dyDescent="0.25">
      <c r="A1" s="1" t="s">
        <v>0</v>
      </c>
      <c r="B1" s="30" t="s">
        <v>1</v>
      </c>
      <c r="C1" s="2" t="s">
        <v>2</v>
      </c>
      <c r="D1" s="2" t="s">
        <v>3</v>
      </c>
      <c r="E1" s="2" t="s">
        <v>4</v>
      </c>
      <c r="F1" s="2" t="s">
        <v>5</v>
      </c>
      <c r="G1" s="2" t="s">
        <v>6</v>
      </c>
      <c r="H1" s="2" t="s">
        <v>7</v>
      </c>
      <c r="I1" s="2" t="s">
        <v>8</v>
      </c>
      <c r="J1" s="31" t="s">
        <v>9</v>
      </c>
    </row>
    <row r="2" spans="1:10" s="5" customFormat="1" ht="36" x14ac:dyDescent="0.25">
      <c r="A2" s="1" t="s">
        <v>10</v>
      </c>
      <c r="B2" s="30"/>
      <c r="C2" s="4" t="s">
        <v>11</v>
      </c>
      <c r="D2" s="4" t="s">
        <v>12</v>
      </c>
      <c r="E2" s="4" t="s">
        <v>13</v>
      </c>
      <c r="F2" s="4" t="s">
        <v>14</v>
      </c>
      <c r="G2" s="4" t="s">
        <v>15</v>
      </c>
      <c r="H2" s="4" t="s">
        <v>16</v>
      </c>
      <c r="I2" s="4" t="s">
        <v>17</v>
      </c>
      <c r="J2" s="32"/>
    </row>
    <row r="3" spans="1:10" x14ac:dyDescent="0.25">
      <c r="A3" s="6" t="s">
        <v>18</v>
      </c>
      <c r="B3" s="7"/>
      <c r="C3" s="7"/>
      <c r="D3" s="7"/>
      <c r="E3" s="7"/>
      <c r="F3" s="7"/>
      <c r="G3" s="7"/>
      <c r="H3" s="7"/>
      <c r="I3" s="7"/>
      <c r="J3" s="7"/>
    </row>
    <row r="4" spans="1:10" ht="24" x14ac:dyDescent="0.25">
      <c r="A4" s="8" t="s">
        <v>19</v>
      </c>
      <c r="B4" s="9" t="s">
        <v>20</v>
      </c>
      <c r="C4" s="10">
        <v>5</v>
      </c>
      <c r="D4" s="10">
        <v>5</v>
      </c>
      <c r="E4" s="10">
        <v>5</v>
      </c>
      <c r="F4" s="10">
        <v>5</v>
      </c>
      <c r="G4" s="11"/>
      <c r="H4" s="11"/>
      <c r="I4" s="10">
        <v>5</v>
      </c>
      <c r="J4" s="12"/>
    </row>
    <row r="5" spans="1:10" x14ac:dyDescent="0.25">
      <c r="A5" s="13" t="s">
        <v>21</v>
      </c>
      <c r="B5" s="9" t="s">
        <v>22</v>
      </c>
      <c r="C5" s="10">
        <v>5</v>
      </c>
      <c r="D5" s="10">
        <v>5</v>
      </c>
      <c r="E5" s="10">
        <v>5</v>
      </c>
      <c r="F5" s="10">
        <v>0</v>
      </c>
      <c r="G5" s="11"/>
      <c r="H5" s="11"/>
      <c r="I5" s="10">
        <v>5</v>
      </c>
      <c r="J5" s="12"/>
    </row>
    <row r="6" spans="1:10" ht="24" x14ac:dyDescent="0.25">
      <c r="A6" s="14" t="s">
        <v>23</v>
      </c>
      <c r="B6" s="9" t="s">
        <v>24</v>
      </c>
      <c r="C6" s="10">
        <v>35</v>
      </c>
      <c r="D6" s="10">
        <v>32</v>
      </c>
      <c r="E6" s="10">
        <v>30</v>
      </c>
      <c r="F6" s="10">
        <v>35</v>
      </c>
      <c r="G6" s="11"/>
      <c r="H6" s="11"/>
      <c r="I6" s="10">
        <v>31</v>
      </c>
      <c r="J6" s="12"/>
    </row>
    <row r="7" spans="1:10" ht="24" x14ac:dyDescent="0.25">
      <c r="A7" s="14" t="s">
        <v>25</v>
      </c>
      <c r="B7" s="33" t="s">
        <v>26</v>
      </c>
      <c r="C7" s="10">
        <v>24</v>
      </c>
      <c r="D7" s="10">
        <v>24</v>
      </c>
      <c r="E7" s="15"/>
      <c r="F7" s="10">
        <v>24</v>
      </c>
      <c r="G7" s="11"/>
      <c r="H7" s="11"/>
      <c r="I7" s="10">
        <v>24</v>
      </c>
      <c r="J7" s="12"/>
    </row>
    <row r="8" spans="1:10" ht="36" x14ac:dyDescent="0.25">
      <c r="A8" s="16" t="s">
        <v>27</v>
      </c>
      <c r="B8" s="34"/>
      <c r="C8" s="10">
        <v>12</v>
      </c>
      <c r="D8" s="10">
        <v>10</v>
      </c>
      <c r="E8" s="15"/>
      <c r="F8" s="10">
        <v>10</v>
      </c>
      <c r="G8" s="11"/>
      <c r="H8" s="11"/>
      <c r="I8" s="10">
        <v>12</v>
      </c>
      <c r="J8" s="12"/>
    </row>
    <row r="9" spans="1:10" ht="36" x14ac:dyDescent="0.25">
      <c r="A9" s="16" t="s">
        <v>28</v>
      </c>
      <c r="B9" s="9" t="s">
        <v>29</v>
      </c>
      <c r="C9" s="10">
        <v>22</v>
      </c>
      <c r="D9" s="10">
        <v>22</v>
      </c>
      <c r="E9" s="15"/>
      <c r="F9" s="10">
        <v>22</v>
      </c>
      <c r="G9" s="11"/>
      <c r="H9" s="11"/>
      <c r="I9" s="10">
        <v>23</v>
      </c>
      <c r="J9" s="12"/>
    </row>
    <row r="10" spans="1:10" ht="36" x14ac:dyDescent="0.25">
      <c r="A10" s="16" t="s">
        <v>30</v>
      </c>
      <c r="B10" s="9" t="s">
        <v>26</v>
      </c>
      <c r="C10" s="15"/>
      <c r="D10" s="15"/>
      <c r="E10" s="10">
        <v>20</v>
      </c>
      <c r="F10" s="15"/>
      <c r="G10" s="17"/>
      <c r="H10" s="17"/>
      <c r="I10" s="15"/>
      <c r="J10" s="12"/>
    </row>
    <row r="11" spans="1:10" ht="36" x14ac:dyDescent="0.25">
      <c r="A11" s="16" t="s">
        <v>31</v>
      </c>
      <c r="B11" s="33" t="s">
        <v>29</v>
      </c>
      <c r="C11" s="15"/>
      <c r="D11" s="15"/>
      <c r="E11" s="10">
        <v>19</v>
      </c>
      <c r="F11" s="15"/>
      <c r="G11" s="17"/>
      <c r="H11" s="17"/>
      <c r="I11" s="15"/>
      <c r="J11" s="12"/>
    </row>
    <row r="12" spans="1:10" ht="24" x14ac:dyDescent="0.25">
      <c r="A12" s="16" t="s">
        <v>32</v>
      </c>
      <c r="B12" s="34"/>
      <c r="C12" s="15"/>
      <c r="D12" s="15"/>
      <c r="E12" s="10">
        <v>10</v>
      </c>
      <c r="F12" s="15"/>
      <c r="G12" s="17"/>
      <c r="H12" s="17"/>
      <c r="I12" s="15"/>
      <c r="J12" s="12"/>
    </row>
    <row r="13" spans="1:10" s="5" customFormat="1" x14ac:dyDescent="0.25">
      <c r="A13" s="18" t="s">
        <v>33</v>
      </c>
      <c r="B13" s="2" t="s">
        <v>34</v>
      </c>
      <c r="C13" s="2">
        <f t="shared" ref="C13:H13" si="0">SUM(C4:C12)</f>
        <v>103</v>
      </c>
      <c r="D13" s="2">
        <f t="shared" si="0"/>
        <v>98</v>
      </c>
      <c r="E13" s="2">
        <f t="shared" si="0"/>
        <v>89</v>
      </c>
      <c r="F13" s="2">
        <f t="shared" si="0"/>
        <v>96</v>
      </c>
      <c r="G13" s="2">
        <f t="shared" si="0"/>
        <v>0</v>
      </c>
      <c r="H13" s="2">
        <f t="shared" si="0"/>
        <v>0</v>
      </c>
      <c r="I13" s="2">
        <f>SUM(I4:I12)</f>
        <v>100</v>
      </c>
      <c r="J13" s="12"/>
    </row>
    <row r="14" spans="1:10" x14ac:dyDescent="0.25">
      <c r="A14" s="6" t="s">
        <v>35</v>
      </c>
      <c r="B14" s="7"/>
      <c r="C14" s="7"/>
      <c r="D14" s="7"/>
      <c r="E14" s="7"/>
      <c r="F14" s="7"/>
      <c r="G14" s="7"/>
      <c r="H14" s="7"/>
      <c r="I14" s="7"/>
      <c r="J14" s="7"/>
    </row>
    <row r="15" spans="1:10" x14ac:dyDescent="0.25">
      <c r="A15" s="14" t="s">
        <v>36</v>
      </c>
      <c r="B15" s="27" t="s">
        <v>20</v>
      </c>
      <c r="C15" s="10" t="s">
        <v>37</v>
      </c>
      <c r="D15" s="10" t="s">
        <v>37</v>
      </c>
      <c r="E15" s="10" t="s">
        <v>37</v>
      </c>
      <c r="F15" s="10" t="s">
        <v>37</v>
      </c>
      <c r="G15" s="11"/>
      <c r="H15" s="11"/>
      <c r="I15" s="10" t="s">
        <v>37</v>
      </c>
      <c r="J15" s="19">
        <f t="shared" ref="J15:J36" si="1">COUNTIF(C15:I15,"=N")</f>
        <v>0</v>
      </c>
    </row>
    <row r="16" spans="1:10" ht="24" x14ac:dyDescent="0.25">
      <c r="A16" s="14" t="s">
        <v>38</v>
      </c>
      <c r="B16" s="28"/>
      <c r="C16" s="10" t="s">
        <v>37</v>
      </c>
      <c r="D16" s="10" t="s">
        <v>37</v>
      </c>
      <c r="E16" s="10" t="s">
        <v>37</v>
      </c>
      <c r="F16" s="10" t="s">
        <v>37</v>
      </c>
      <c r="G16" s="11"/>
      <c r="H16" s="11"/>
      <c r="I16" s="10" t="s">
        <v>37</v>
      </c>
      <c r="J16" s="19">
        <f t="shared" si="1"/>
        <v>0</v>
      </c>
    </row>
    <row r="17" spans="1:10" x14ac:dyDescent="0.25">
      <c r="A17" s="14" t="s">
        <v>39</v>
      </c>
      <c r="B17" s="29"/>
      <c r="C17" s="10" t="s">
        <v>37</v>
      </c>
      <c r="D17" s="10" t="s">
        <v>37</v>
      </c>
      <c r="E17" s="10" t="s">
        <v>37</v>
      </c>
      <c r="F17" s="10" t="s">
        <v>37</v>
      </c>
      <c r="G17" s="11"/>
      <c r="H17" s="11"/>
      <c r="I17" s="10" t="s">
        <v>37</v>
      </c>
      <c r="J17" s="19">
        <f t="shared" si="1"/>
        <v>0</v>
      </c>
    </row>
    <row r="18" spans="1:10" ht="24" x14ac:dyDescent="0.25">
      <c r="A18" s="14" t="s">
        <v>40</v>
      </c>
      <c r="B18" s="27" t="s">
        <v>22</v>
      </c>
      <c r="C18" s="10" t="s">
        <v>37</v>
      </c>
      <c r="D18" s="10" t="s">
        <v>37</v>
      </c>
      <c r="E18" s="10" t="s">
        <v>37</v>
      </c>
      <c r="F18" s="10" t="s">
        <v>37</v>
      </c>
      <c r="G18" s="11"/>
      <c r="H18" s="11"/>
      <c r="I18" s="10" t="s">
        <v>37</v>
      </c>
      <c r="J18" s="19">
        <f t="shared" si="1"/>
        <v>0</v>
      </c>
    </row>
    <row r="19" spans="1:10" x14ac:dyDescent="0.25">
      <c r="A19" s="14" t="s">
        <v>41</v>
      </c>
      <c r="B19" s="28"/>
      <c r="C19" s="10" t="s">
        <v>37</v>
      </c>
      <c r="D19" s="10" t="s">
        <v>37</v>
      </c>
      <c r="E19" s="10" t="s">
        <v>37</v>
      </c>
      <c r="F19" s="10" t="s">
        <v>37</v>
      </c>
      <c r="G19" s="11"/>
      <c r="H19" s="11"/>
      <c r="I19" s="10" t="s">
        <v>37</v>
      </c>
      <c r="J19" s="19">
        <f t="shared" si="1"/>
        <v>0</v>
      </c>
    </row>
    <row r="20" spans="1:10" ht="24" x14ac:dyDescent="0.25">
      <c r="A20" s="14" t="s">
        <v>42</v>
      </c>
      <c r="B20" s="28"/>
      <c r="C20" s="10" t="s">
        <v>37</v>
      </c>
      <c r="D20" s="10" t="s">
        <v>37</v>
      </c>
      <c r="E20" s="10" t="s">
        <v>37</v>
      </c>
      <c r="F20" s="10" t="s">
        <v>37</v>
      </c>
      <c r="G20" s="11"/>
      <c r="H20" s="11"/>
      <c r="I20" s="10" t="s">
        <v>37</v>
      </c>
      <c r="J20" s="19">
        <f t="shared" si="1"/>
        <v>0</v>
      </c>
    </row>
    <row r="21" spans="1:10" ht="24" x14ac:dyDescent="0.25">
      <c r="A21" s="14" t="s">
        <v>43</v>
      </c>
      <c r="B21" s="28"/>
      <c r="C21" s="10" t="s">
        <v>37</v>
      </c>
      <c r="D21" s="10" t="s">
        <v>37</v>
      </c>
      <c r="E21" s="10" t="s">
        <v>37</v>
      </c>
      <c r="F21" s="10" t="s">
        <v>37</v>
      </c>
      <c r="G21" s="11"/>
      <c r="H21" s="11"/>
      <c r="I21" s="10" t="s">
        <v>37</v>
      </c>
      <c r="J21" s="19">
        <f t="shared" si="1"/>
        <v>0</v>
      </c>
    </row>
    <row r="22" spans="1:10" ht="37.5" customHeight="1" x14ac:dyDescent="0.25">
      <c r="A22" s="14" t="s">
        <v>44</v>
      </c>
      <c r="B22" s="28"/>
      <c r="C22" s="10" t="s">
        <v>37</v>
      </c>
      <c r="D22" s="10" t="s">
        <v>37</v>
      </c>
      <c r="E22" s="10" t="s">
        <v>37</v>
      </c>
      <c r="F22" s="10" t="s">
        <v>37</v>
      </c>
      <c r="G22" s="11"/>
      <c r="H22" s="11"/>
      <c r="I22" s="10" t="s">
        <v>37</v>
      </c>
      <c r="J22" s="19">
        <f t="shared" si="1"/>
        <v>0</v>
      </c>
    </row>
    <row r="23" spans="1:10" ht="72" x14ac:dyDescent="0.25">
      <c r="A23" s="14" t="s">
        <v>45</v>
      </c>
      <c r="B23" s="28"/>
      <c r="C23" s="10" t="s">
        <v>37</v>
      </c>
      <c r="D23" s="10" t="s">
        <v>37</v>
      </c>
      <c r="E23" s="10" t="s">
        <v>37</v>
      </c>
      <c r="F23" s="10" t="s">
        <v>37</v>
      </c>
      <c r="G23" s="11"/>
      <c r="H23" s="11"/>
      <c r="I23" s="10" t="s">
        <v>37</v>
      </c>
      <c r="J23" s="19">
        <f t="shared" si="1"/>
        <v>0</v>
      </c>
    </row>
    <row r="24" spans="1:10" ht="48" x14ac:dyDescent="0.25">
      <c r="A24" s="14" t="s">
        <v>46</v>
      </c>
      <c r="B24" s="28"/>
      <c r="C24" s="10" t="s">
        <v>37</v>
      </c>
      <c r="D24" s="10" t="s">
        <v>37</v>
      </c>
      <c r="E24" s="10" t="s">
        <v>37</v>
      </c>
      <c r="F24" s="10" t="s">
        <v>37</v>
      </c>
      <c r="G24" s="11"/>
      <c r="H24" s="11"/>
      <c r="I24" s="10" t="s">
        <v>37</v>
      </c>
      <c r="J24" s="19">
        <f t="shared" si="1"/>
        <v>0</v>
      </c>
    </row>
    <row r="25" spans="1:10" ht="24" x14ac:dyDescent="0.25">
      <c r="A25" s="14" t="s">
        <v>47</v>
      </c>
      <c r="B25" s="28"/>
      <c r="C25" s="10" t="s">
        <v>37</v>
      </c>
      <c r="D25" s="10" t="s">
        <v>37</v>
      </c>
      <c r="E25" s="10" t="s">
        <v>37</v>
      </c>
      <c r="F25" s="10" t="s">
        <v>37</v>
      </c>
      <c r="G25" s="11"/>
      <c r="H25" s="11"/>
      <c r="I25" s="10" t="s">
        <v>37</v>
      </c>
      <c r="J25" s="19">
        <f t="shared" si="1"/>
        <v>0</v>
      </c>
    </row>
    <row r="26" spans="1:10" ht="24" x14ac:dyDescent="0.25">
      <c r="A26" s="14" t="s">
        <v>48</v>
      </c>
      <c r="B26" s="29"/>
      <c r="C26" s="10" t="s">
        <v>37</v>
      </c>
      <c r="D26" s="10" t="s">
        <v>37</v>
      </c>
      <c r="E26" s="10" t="s">
        <v>37</v>
      </c>
      <c r="F26" s="10" t="s">
        <v>37</v>
      </c>
      <c r="G26" s="11"/>
      <c r="H26" s="11"/>
      <c r="I26" s="10" t="s">
        <v>37</v>
      </c>
      <c r="J26" s="19">
        <f t="shared" si="1"/>
        <v>0</v>
      </c>
    </row>
    <row r="27" spans="1:10" x14ac:dyDescent="0.25">
      <c r="A27" s="14" t="s">
        <v>49</v>
      </c>
      <c r="B27" s="27" t="s">
        <v>20</v>
      </c>
      <c r="C27" s="10" t="s">
        <v>37</v>
      </c>
      <c r="D27" s="10" t="s">
        <v>37</v>
      </c>
      <c r="E27" s="10" t="s">
        <v>37</v>
      </c>
      <c r="F27" s="10" t="s">
        <v>37</v>
      </c>
      <c r="G27" s="11"/>
      <c r="H27" s="11"/>
      <c r="I27" s="10" t="s">
        <v>37</v>
      </c>
      <c r="J27" s="19">
        <f t="shared" si="1"/>
        <v>0</v>
      </c>
    </row>
    <row r="28" spans="1:10" ht="24" x14ac:dyDescent="0.25">
      <c r="A28" s="14" t="s">
        <v>50</v>
      </c>
      <c r="B28" s="28"/>
      <c r="C28" s="10" t="s">
        <v>37</v>
      </c>
      <c r="D28" s="10" t="s">
        <v>37</v>
      </c>
      <c r="E28" s="10" t="s">
        <v>37</v>
      </c>
      <c r="F28" s="10" t="s">
        <v>37</v>
      </c>
      <c r="G28" s="11"/>
      <c r="H28" s="11"/>
      <c r="I28" s="10" t="s">
        <v>37</v>
      </c>
      <c r="J28" s="19">
        <f t="shared" si="1"/>
        <v>0</v>
      </c>
    </row>
    <row r="29" spans="1:10" ht="36" x14ac:dyDescent="0.25">
      <c r="A29" s="14" t="s">
        <v>51</v>
      </c>
      <c r="B29" s="28"/>
      <c r="C29" s="10" t="s">
        <v>37</v>
      </c>
      <c r="D29" s="10" t="s">
        <v>37</v>
      </c>
      <c r="E29" s="10" t="s">
        <v>37</v>
      </c>
      <c r="F29" s="10" t="s">
        <v>37</v>
      </c>
      <c r="G29" s="11"/>
      <c r="H29" s="11"/>
      <c r="I29" s="10" t="s">
        <v>37</v>
      </c>
      <c r="J29" s="19">
        <f t="shared" si="1"/>
        <v>0</v>
      </c>
    </row>
    <row r="30" spans="1:10" ht="36" x14ac:dyDescent="0.25">
      <c r="A30" s="14" t="s">
        <v>52</v>
      </c>
      <c r="B30" s="28"/>
      <c r="C30" s="10" t="s">
        <v>37</v>
      </c>
      <c r="D30" s="10" t="s">
        <v>37</v>
      </c>
      <c r="E30" s="10" t="s">
        <v>37</v>
      </c>
      <c r="F30" s="10" t="s">
        <v>37</v>
      </c>
      <c r="G30" s="11"/>
      <c r="H30" s="11"/>
      <c r="I30" s="10" t="s">
        <v>37</v>
      </c>
      <c r="J30" s="19">
        <f t="shared" si="1"/>
        <v>0</v>
      </c>
    </row>
    <row r="31" spans="1:10" ht="24" x14ac:dyDescent="0.25">
      <c r="A31" s="14" t="s">
        <v>53</v>
      </c>
      <c r="B31" s="28"/>
      <c r="C31" s="10" t="s">
        <v>37</v>
      </c>
      <c r="D31" s="10" t="s">
        <v>37</v>
      </c>
      <c r="E31" s="10" t="s">
        <v>37</v>
      </c>
      <c r="F31" s="10" t="s">
        <v>37</v>
      </c>
      <c r="G31" s="11"/>
      <c r="H31" s="11"/>
      <c r="I31" s="10" t="s">
        <v>37</v>
      </c>
      <c r="J31" s="19">
        <f t="shared" si="1"/>
        <v>0</v>
      </c>
    </row>
    <row r="32" spans="1:10" ht="24" x14ac:dyDescent="0.25">
      <c r="A32" s="14" t="s">
        <v>54</v>
      </c>
      <c r="B32" s="28"/>
      <c r="C32" s="10" t="s">
        <v>37</v>
      </c>
      <c r="D32" s="10" t="s">
        <v>37</v>
      </c>
      <c r="E32" s="10" t="s">
        <v>37</v>
      </c>
      <c r="F32" s="10" t="s">
        <v>37</v>
      </c>
      <c r="G32" s="11"/>
      <c r="H32" s="11"/>
      <c r="I32" s="10" t="s">
        <v>37</v>
      </c>
      <c r="J32" s="19">
        <f t="shared" si="1"/>
        <v>0</v>
      </c>
    </row>
    <row r="33" spans="1:10" ht="24" x14ac:dyDescent="0.25">
      <c r="A33" s="14" t="s">
        <v>55</v>
      </c>
      <c r="B33" s="28"/>
      <c r="C33" s="10" t="s">
        <v>37</v>
      </c>
      <c r="D33" s="10" t="s">
        <v>37</v>
      </c>
      <c r="E33" s="10" t="s">
        <v>37</v>
      </c>
      <c r="F33" s="10" t="s">
        <v>37</v>
      </c>
      <c r="G33" s="11"/>
      <c r="H33" s="11"/>
      <c r="I33" s="10" t="s">
        <v>37</v>
      </c>
      <c r="J33" s="19">
        <f t="shared" si="1"/>
        <v>0</v>
      </c>
    </row>
    <row r="34" spans="1:10" ht="24" x14ac:dyDescent="0.25">
      <c r="A34" s="14" t="s">
        <v>56</v>
      </c>
      <c r="B34" s="28"/>
      <c r="C34" s="10" t="s">
        <v>37</v>
      </c>
      <c r="D34" s="10" t="s">
        <v>37</v>
      </c>
      <c r="E34" s="10" t="s">
        <v>37</v>
      </c>
      <c r="F34" s="10" t="s">
        <v>37</v>
      </c>
      <c r="G34" s="11"/>
      <c r="H34" s="11"/>
      <c r="I34" s="10" t="s">
        <v>37</v>
      </c>
      <c r="J34" s="19">
        <f t="shared" si="1"/>
        <v>0</v>
      </c>
    </row>
    <row r="35" spans="1:10" s="5" customFormat="1" x14ac:dyDescent="0.25">
      <c r="A35" s="20" t="s">
        <v>57</v>
      </c>
      <c r="B35" s="21" t="s">
        <v>58</v>
      </c>
      <c r="C35" s="21" t="str">
        <f>IF(C13=0,"",IF(C13&gt;=77,"Y","N"))</f>
        <v>Y</v>
      </c>
      <c r="D35" s="21" t="str">
        <f t="shared" ref="D35:I35" si="2">IF(D13=0,"",IF(D13&gt;=77,"Y","N"))</f>
        <v>Y</v>
      </c>
      <c r="E35" s="21" t="str">
        <f t="shared" si="2"/>
        <v>Y</v>
      </c>
      <c r="F35" s="21" t="str">
        <f t="shared" si="2"/>
        <v>Y</v>
      </c>
      <c r="G35" s="22" t="str">
        <f t="shared" si="2"/>
        <v/>
      </c>
      <c r="H35" s="22" t="str">
        <f t="shared" si="2"/>
        <v/>
      </c>
      <c r="I35" s="21" t="str">
        <f t="shared" si="2"/>
        <v>Y</v>
      </c>
      <c r="J35" s="19">
        <f t="shared" si="1"/>
        <v>0</v>
      </c>
    </row>
    <row r="36" spans="1:10" s="5" customFormat="1" x14ac:dyDescent="0.25">
      <c r="A36" s="18" t="s">
        <v>59</v>
      </c>
      <c r="B36" s="2" t="s">
        <v>58</v>
      </c>
      <c r="C36" s="2" t="str">
        <f>IF(C34="","",IF(OR(C15="n",C16="N",C17="N",C18="N",C19="N",C20="N",C21="N",C22="N",C23="N",C24="N",C25="N",C26="N",C27="N",C28="N",C29="N",C30="N",C31="N",C32="N",C33="N",C34="N",C35="N"),"N","Y"))</f>
        <v>Y</v>
      </c>
      <c r="D36" s="2" t="str">
        <f t="shared" ref="D36:I36" si="3">IF(D34="","",IF(OR(D15="n",D16="N",D17="N",D18="N",D19="N",D20="N",D21="N",D22="N",D23="N",D24="N",D25="N",D26="N",D27="N",D28="N",D29="N",D30="N",D31="N",D32="N",D33="N",D34="N",D35="N"),"N","Y"))</f>
        <v>Y</v>
      </c>
      <c r="E36" s="2" t="str">
        <f t="shared" si="3"/>
        <v>Y</v>
      </c>
      <c r="F36" s="2" t="str">
        <f t="shared" si="3"/>
        <v>Y</v>
      </c>
      <c r="G36" s="2" t="s">
        <v>60</v>
      </c>
      <c r="H36" s="2" t="s">
        <v>60</v>
      </c>
      <c r="I36" s="2" t="str">
        <f t="shared" si="3"/>
        <v>Y</v>
      </c>
      <c r="J36" s="19">
        <f t="shared" si="1"/>
        <v>2</v>
      </c>
    </row>
    <row r="37" spans="1:10" x14ac:dyDescent="0.25">
      <c r="A37" s="6" t="s">
        <v>61</v>
      </c>
      <c r="B37" s="7"/>
      <c r="C37" s="7"/>
      <c r="D37" s="7"/>
      <c r="E37" s="7"/>
      <c r="F37" s="7"/>
      <c r="G37" s="7"/>
      <c r="H37" s="7"/>
      <c r="I37" s="7"/>
      <c r="J37" s="7"/>
    </row>
    <row r="38" spans="1:10" ht="24" x14ac:dyDescent="0.25">
      <c r="A38" s="14" t="s">
        <v>62</v>
      </c>
      <c r="B38" s="27" t="s">
        <v>20</v>
      </c>
      <c r="C38" s="10" t="s">
        <v>37</v>
      </c>
      <c r="D38" s="10" t="s">
        <v>37</v>
      </c>
      <c r="E38" s="10" t="s">
        <v>60</v>
      </c>
      <c r="F38" s="10" t="s">
        <v>60</v>
      </c>
      <c r="G38" s="10" t="s">
        <v>60</v>
      </c>
      <c r="H38" s="10" t="s">
        <v>60</v>
      </c>
      <c r="I38" s="10" t="s">
        <v>37</v>
      </c>
      <c r="J38" s="19">
        <f>COUNTIF(C38:I38,"=N")</f>
        <v>4</v>
      </c>
    </row>
    <row r="39" spans="1:10" ht="23.85" customHeight="1" x14ac:dyDescent="0.25">
      <c r="A39" s="14" t="s">
        <v>63</v>
      </c>
      <c r="B39" s="29"/>
      <c r="C39" s="10" t="s">
        <v>37</v>
      </c>
      <c r="D39" s="10" t="s">
        <v>37</v>
      </c>
      <c r="E39" s="10" t="s">
        <v>37</v>
      </c>
      <c r="F39" s="10" t="s">
        <v>37</v>
      </c>
      <c r="G39" s="10" t="s">
        <v>60</v>
      </c>
      <c r="H39" s="10" t="s">
        <v>60</v>
      </c>
      <c r="I39" s="10" t="s">
        <v>37</v>
      </c>
      <c r="J39" s="19">
        <f>COUNTIF(C39:I39,"=N")</f>
        <v>2</v>
      </c>
    </row>
    <row r="40" spans="1:10" ht="24" x14ac:dyDescent="0.25">
      <c r="A40" s="14" t="s">
        <v>64</v>
      </c>
      <c r="B40" s="23" t="s">
        <v>65</v>
      </c>
      <c r="C40" s="19">
        <v>2</v>
      </c>
      <c r="D40" s="19">
        <v>1</v>
      </c>
      <c r="E40" s="19">
        <v>4</v>
      </c>
      <c r="F40" s="19">
        <v>7</v>
      </c>
      <c r="G40" s="19">
        <v>5</v>
      </c>
      <c r="H40" s="19">
        <v>6</v>
      </c>
      <c r="I40" s="19">
        <v>3</v>
      </c>
      <c r="J40" s="12"/>
    </row>
    <row r="41" spans="1:10" x14ac:dyDescent="0.25">
      <c r="A41" s="6" t="s">
        <v>66</v>
      </c>
      <c r="B41" s="7"/>
      <c r="C41" s="7"/>
      <c r="D41" s="7"/>
      <c r="E41" s="7"/>
      <c r="F41" s="7"/>
      <c r="G41" s="7"/>
      <c r="H41" s="7"/>
      <c r="I41" s="7"/>
      <c r="J41" s="7"/>
    </row>
    <row r="42" spans="1:10" ht="35.1" customHeight="1" x14ac:dyDescent="0.25">
      <c r="A42" s="14" t="s">
        <v>67</v>
      </c>
      <c r="B42" s="19" t="s">
        <v>24</v>
      </c>
      <c r="C42" s="19" t="s">
        <v>60</v>
      </c>
      <c r="D42" s="19" t="s">
        <v>37</v>
      </c>
      <c r="E42" s="19" t="s">
        <v>60</v>
      </c>
      <c r="F42" s="19" t="s">
        <v>37</v>
      </c>
      <c r="G42" s="19" t="s">
        <v>60</v>
      </c>
      <c r="H42" s="19" t="s">
        <v>60</v>
      </c>
      <c r="I42" s="19" t="s">
        <v>60</v>
      </c>
      <c r="J42" s="19">
        <f>COUNTIF(C42:I42,"=Y")</f>
        <v>2</v>
      </c>
    </row>
  </sheetData>
  <mergeCells count="8">
    <mergeCell ref="B27:B34"/>
    <mergeCell ref="B38:B39"/>
    <mergeCell ref="B1:B2"/>
    <mergeCell ref="J1:J2"/>
    <mergeCell ref="B7:B8"/>
    <mergeCell ref="B11:B12"/>
    <mergeCell ref="B15:B17"/>
    <mergeCell ref="B18:B26"/>
  </mergeCells>
  <conditionalFormatting sqref="J38:J39 J15:J36">
    <cfRule type="cellIs" dxfId="4" priority="4" operator="greaterThan">
      <formula>0</formula>
    </cfRule>
  </conditionalFormatting>
  <conditionalFormatting sqref="C15:I36 C38:I39">
    <cfRule type="cellIs" dxfId="3" priority="5" operator="equal">
      <formula>"N"</formula>
    </cfRule>
  </conditionalFormatting>
  <conditionalFormatting sqref="J42">
    <cfRule type="cellIs" dxfId="2" priority="3" operator="greaterThan">
      <formula>0</formula>
    </cfRule>
  </conditionalFormatting>
  <conditionalFormatting sqref="C42:I42">
    <cfRule type="cellIs" dxfId="1" priority="2" operator="equal">
      <formula>"Y"</formula>
    </cfRule>
  </conditionalFormatting>
  <conditionalFormatting sqref="C40:I40">
    <cfRule type="cellIs" dxfId="0" priority="1" operator="equal">
      <formula>"Y"</formula>
    </cfRule>
  </conditionalFormatting>
  <pageMargins left="0.7" right="0.7" top="0.75" bottom="0.75" header="0.3" footer="0.3"/>
  <pageSetup scale="68" orientation="portrait" r:id="rId1"/>
  <headerFooter>
    <oddHeader>&amp;CRFA 2021-105 Scoring Sheets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A3A22C-BCA3-411E-BFFD-BD08E91035BD}">
  <ds:schemaRefs>
    <ds:schemaRef ds:uri="http://schemas.microsoft.com/office/2006/metadata/properties"/>
    <ds:schemaRef ds:uri="http://schemas.microsoft.com/office/2006/documentManagement/types"/>
    <ds:schemaRef ds:uri="http://purl.org/dc/dcmitype/"/>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 ds:uri="31c33541-f0e7-4482-9c8a-fb53b33b075f"/>
  </ds:schemaRefs>
</ds:datastoreItem>
</file>

<file path=customXml/itemProps2.xml><?xml version="1.0" encoding="utf-8"?>
<ds:datastoreItem xmlns:ds="http://schemas.openxmlformats.org/officeDocument/2006/customXml" ds:itemID="{0D3ABA3D-1BC8-40A5-9DDD-98B928F8F9E7}">
  <ds:schemaRefs>
    <ds:schemaRef ds:uri="http://schemas.microsoft.com/sharepoint/v3/contenttype/forms"/>
  </ds:schemaRefs>
</ds:datastoreItem>
</file>

<file path=customXml/itemProps3.xml><?xml version="1.0" encoding="utf-8"?>
<ds:datastoreItem xmlns:ds="http://schemas.openxmlformats.org/officeDocument/2006/customXml" ds:itemID="{7DCE8C3A-13B2-4E89-AC80-DA8CBF81B3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enter scores</vt:lpstr>
      <vt:lpstr>'enter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2021-06-02T15:19:38Z</dcterms:created>
  <dcterms:modified xsi:type="dcterms:W3CDTF">2021-06-02T17:32:02Z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