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8 Large DD/"/>
    </mc:Choice>
  </mc:AlternateContent>
  <xr:revisionPtr revIDLastSave="0" documentId="8_{9BAA72E8-96D1-44CD-ABE3-D66082B9DBF5}" xr6:coauthVersionLast="45" xr6:coauthVersionMax="45" xr10:uidLastSave="{00000000-0000-0000-0000-000000000000}"/>
  <bookViews>
    <workbookView xWindow="-108" yWindow="-108" windowWidth="23256" windowHeight="12576" xr2:uid="{ABC214C8-953B-4E99-BAD6-425F785DEC35}"/>
  </bookViews>
  <sheets>
    <sheet name="enter scores" sheetId="1" r:id="rId1"/>
  </sheets>
  <definedNames>
    <definedName name="_xlnm.Print_Area" localSheetId="0">'enter scores'!$A$1:$D$68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" l="1"/>
  <c r="D66" i="1"/>
  <c r="D65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C18" i="1"/>
  <c r="C62" i="1" s="1"/>
  <c r="C7" i="1"/>
  <c r="C63" i="1" l="1"/>
  <c r="D63" i="1" s="1"/>
  <c r="D62" i="1"/>
</calcChain>
</file>

<file path=xl/sharedStrings.xml><?xml version="1.0" encoding="utf-8"?>
<sst xmlns="http://schemas.openxmlformats.org/spreadsheetml/2006/main" count="139" uniqueCount="83">
  <si>
    <t>Scoring Items</t>
  </si>
  <si>
    <t>Contributor/ Reporter</t>
  </si>
  <si>
    <t>2021-324CG</t>
  </si>
  <si>
    <t>COUNT</t>
  </si>
  <si>
    <t>Development Name</t>
  </si>
  <si>
    <t>Baytown Apartments</t>
  </si>
  <si>
    <t>Goal</t>
  </si>
  <si>
    <t>3.g. Was confirmation that the Development was submitted in RFA 2021-106, but not awarded provided?</t>
  </si>
  <si>
    <t>Rachael</t>
  </si>
  <si>
    <t>Y</t>
  </si>
  <si>
    <t>10. Are the Housing Credit and Grant request amounts in this RFA equal to or less than the Housing Credit and Grant request amounts in RFA 2021-106?</t>
  </si>
  <si>
    <t>Tracy</t>
  </si>
  <si>
    <t>Was the Exhibit A (Application) from RFA 2021-106 submitted as Attachment 6?</t>
  </si>
  <si>
    <t>Does the Application qualify for the Goal to fund one Application that was submitted, but not awarded, in RFA 2021-106?</t>
  </si>
  <si>
    <t>Points Items</t>
  </si>
  <si>
    <t>Bookmarking Attachments prior to submission (Section Three, A.2.b.) (5 points)</t>
  </si>
  <si>
    <t>Cori</t>
  </si>
  <si>
    <t>3.c.(3)(b) Development Experience Withdrawal Disincentive (maximum of 5 points)</t>
  </si>
  <si>
    <t>3.b.(3)(c) 67ER20-1 Disincentive (5 points)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</si>
  <si>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(maximum of 5 points)</t>
  </si>
  <si>
    <t>C.1. Operating/Managing Experience (maximum of 45 points)</t>
  </si>
  <si>
    <t>Elaine</t>
  </si>
  <si>
    <t>C.2.a. Access to Community-Based General Services (maximum of 20 points)</t>
  </si>
  <si>
    <t>Diana</t>
  </si>
  <si>
    <t>C.2.b. Access to Community-Based Services and Resources that Address Tenants’ Needs (maximum of 35 points)</t>
  </si>
  <si>
    <t>C.3.a. Assist Intended Residents in Meeting their Housing Stability  Needs, Goals and Expectations</t>
  </si>
  <si>
    <t>Zach</t>
  </si>
  <si>
    <t>C.3.b. Assist Intended Residents in Meeting their Self-Sufficiency Needs, Goals and Expectations</t>
  </si>
  <si>
    <t>Total Points (maximum of 140 points)</t>
  </si>
  <si>
    <t>Eligibility Requirements</t>
  </si>
  <si>
    <t>Submission Requirements met (section Three, A.)</t>
  </si>
  <si>
    <t>1.  Applicant Certification and Acknowledgement Form provided and meets requirements</t>
  </si>
  <si>
    <t>2.c. Demographic Commitment description provided</t>
  </si>
  <si>
    <t>3.a.(1) Name of Applicant provided</t>
  </si>
  <si>
    <t>3.a.(2) Evidence Applicant is a legally formed entity provided</t>
  </si>
  <si>
    <t>3.a.(3) Evidence Applicant qualifies as a Non-Profit Applicant provided</t>
  </si>
  <si>
    <t>3.a.(4) Services Coordination Experience Requirement met</t>
  </si>
  <si>
    <t>3.b.(1) Name of Each Developer provided</t>
  </si>
  <si>
    <t>3.b.(2) Evidence that each Developer entity is a legally formed entity provided</t>
  </si>
  <si>
    <t>3.b.(3)(a) Developer Experience Requirement met</t>
  </si>
  <si>
    <t>3.c.(1) Principals for Applicant and Developer(s) Disclosure Form provided and meets requirements</t>
  </si>
  <si>
    <t>3.d. Name and contact information of Management Company provided</t>
  </si>
  <si>
    <t>3.e. Confirmation provided that the Board of Directors affiliated with the Non-Profit Entity that is part of the Applicant Entity has a majority of individuals that are Non-Related Board Members of any tenants or applicants for tenancy</t>
  </si>
  <si>
    <t>3.f.(1) Authorized Principal Representative provided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</si>
  <si>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</si>
  <si>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</si>
  <si>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</si>
  <si>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</si>
  <si>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4.e. Breakdown of number of units associated with each Development Category, Development Type, or ESS/non-ESS Construction, if applicable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</si>
  <si>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</si>
  <si>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</si>
  <si>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</si>
  <si>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</si>
  <si>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</si>
  <si>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</si>
  <si>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6.b.  Number of new construction units and rehabilitation units provided</t>
  </si>
  <si>
    <t>6.c.(1) Minimum Set-Aside election provided</t>
  </si>
  <si>
    <t>6.c.(2) Total Set-Aside Breakdown Chart properly completed</t>
  </si>
  <si>
    <t>6.d. Unit Mix provided and meets requirements</t>
  </si>
  <si>
    <t>6.e.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</si>
  <si>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</si>
  <si>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</si>
  <si>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</si>
  <si>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</si>
  <si>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8.d.(3) Green Building Certification or Minimum Additional Green Building Features selected, as applicable</t>
  </si>
  <si>
    <t>10.a.(1) Applicant’s Housing Credit Request Amount provided</t>
  </si>
  <si>
    <t>10.a.(2) Applicant’s Grant Request Amount provided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</si>
  <si>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</si>
  <si>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</si>
  <si>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in a previous RFA (Section Five, A.1.)</t>
  </si>
  <si>
    <t>Liz T</t>
  </si>
  <si>
    <t>Verification of no recent de-obligations (Section Five, A.1.)</t>
  </si>
  <si>
    <t>Financial Arrears Met (Section Five, A.1.)</t>
  </si>
  <si>
    <t>Kenny</t>
  </si>
  <si>
    <t>Minimum Total Score of 98 points is met?</t>
  </si>
  <si>
    <t>Yes or No</t>
  </si>
  <si>
    <t>All Eligibility Requirements Met?</t>
  </si>
  <si>
    <t>Tie-Breakers</t>
  </si>
  <si>
    <t>10.d. Qualifying Financial Assistance Funding Preference</t>
  </si>
  <si>
    <t>10.e. Per Unit Construction Funding Preference</t>
  </si>
  <si>
    <t>Florida Job Creation Preference (Item 3, of Exhibit C)</t>
  </si>
  <si>
    <t>Lottery Number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</si>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</sst>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9" xfId="1" applyFont="1" applyBorder="1" applyAlignment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</cellXfs>
  <cellStyles count="4">
    <cellStyle name="Normal" xfId="0" builtinId="0"/>
    <cellStyle name="Normal 2 2" xfId="2" xr:uid="{86503372-DD4F-42FF-8496-7B2C7A8D8EC4}"/>
    <cellStyle name="Normal 3" xfId="1" xr:uid="{A6613DE0-9C17-4FF8-AC01-7D558E3F7782}"/>
    <cellStyle name="Normal 4" xfId="3" xr:uid="{4773412A-530C-41B3-A218-7FA15A15E84E}"/>
  </cellStyles>
  <dxfs count="5"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4FDCB-D1DA-4150-B4D7-4FA58A87807C}">
  <dimension ref="A1:D68"/>
  <sheetViews>
    <sheetView tabSelected="1" zoomScaleNormal="100" zoomScaleSheetLayoutView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A4" sqref="A4"/>
    </sheetView>
  </sheetViews>
  <sheetFormatPr defaultColWidth="8.88671875" defaultRowHeight="13.8" x14ac:dyDescent="0.3"/>
  <cols>
    <col min="1" max="1" width="36.5546875" style="48" customWidth="1"/>
    <col min="2" max="2" width="15.109375" style="5" customWidth="1"/>
    <col min="3" max="3" width="13.88671875" style="5" customWidth="1"/>
    <col min="4" max="16384" width="8.88671875" style="5"/>
  </cols>
  <sheetData>
    <row r="1" spans="1:4" ht="24.6" customHeight="1" x14ac:dyDescent="0.3">
      <c r="A1" s="1" t="s">
        <v>0</v>
      </c>
      <c r="B1" s="2" t="s">
        <v>1</v>
      </c>
      <c r="C1" s="3" t="s">
        <v>2</v>
      </c>
      <c r="D1" s="4" t="s">
        <v>3</v>
      </c>
    </row>
    <row r="2" spans="1:4" s="7" customFormat="1" ht="41.4" customHeight="1" x14ac:dyDescent="0.3">
      <c r="A2" s="3" t="s">
        <v>4</v>
      </c>
      <c r="B2" s="2"/>
      <c r="C2" s="3" t="s">
        <v>5</v>
      </c>
      <c r="D2" s="6"/>
    </row>
    <row r="3" spans="1:4" ht="18.600000000000001" customHeight="1" x14ac:dyDescent="0.3">
      <c r="A3" s="8" t="s">
        <v>6</v>
      </c>
      <c r="B3" s="9"/>
      <c r="C3" s="10"/>
      <c r="D3" s="10"/>
    </row>
    <row r="4" spans="1:4" ht="39.9" customHeight="1" x14ac:dyDescent="0.3">
      <c r="A4" s="11" t="s">
        <v>7</v>
      </c>
      <c r="B4" s="12" t="s">
        <v>8</v>
      </c>
      <c r="C4" s="13" t="s">
        <v>9</v>
      </c>
      <c r="D4" s="14"/>
    </row>
    <row r="5" spans="1:4" ht="55.2" x14ac:dyDescent="0.3">
      <c r="A5" s="11" t="s">
        <v>10</v>
      </c>
      <c r="B5" s="12" t="s">
        <v>11</v>
      </c>
      <c r="C5" s="13" t="s">
        <v>9</v>
      </c>
      <c r="D5" s="14"/>
    </row>
    <row r="6" spans="1:4" ht="27.6" x14ac:dyDescent="0.3">
      <c r="A6" s="11" t="s">
        <v>12</v>
      </c>
      <c r="B6" s="12" t="s">
        <v>8</v>
      </c>
      <c r="C6" s="13" t="s">
        <v>9</v>
      </c>
      <c r="D6" s="14"/>
    </row>
    <row r="7" spans="1:4" ht="39" customHeight="1" x14ac:dyDescent="0.3">
      <c r="A7" s="15" t="s">
        <v>13</v>
      </c>
      <c r="B7" s="15"/>
      <c r="C7" s="16" t="str">
        <f>IF(C6="","",IF(AND(C4="Y",C5="Y",C6="Y"),"Y","N"))</f>
        <v>Y</v>
      </c>
      <c r="D7" s="14"/>
    </row>
    <row r="8" spans="1:4" s="7" customFormat="1" ht="26.4" customHeight="1" x14ac:dyDescent="0.3">
      <c r="A8" s="17" t="s">
        <v>14</v>
      </c>
      <c r="B8" s="18"/>
      <c r="C8" s="19"/>
      <c r="D8" s="20"/>
    </row>
    <row r="9" spans="1:4" s="7" customFormat="1" ht="26.4" customHeight="1" x14ac:dyDescent="0.3">
      <c r="A9" s="21" t="s">
        <v>15</v>
      </c>
      <c r="B9" s="22" t="s">
        <v>16</v>
      </c>
      <c r="C9" s="13">
        <v>5</v>
      </c>
      <c r="D9" s="14"/>
    </row>
    <row r="10" spans="1:4" ht="41.1" customHeight="1" x14ac:dyDescent="0.3">
      <c r="A10" s="11" t="s">
        <v>17</v>
      </c>
      <c r="B10" s="23" t="s">
        <v>8</v>
      </c>
      <c r="C10" s="13">
        <v>5</v>
      </c>
      <c r="D10" s="14"/>
    </row>
    <row r="11" spans="1:4" x14ac:dyDescent="0.3">
      <c r="A11" s="11" t="s">
        <v>18</v>
      </c>
      <c r="B11" s="24"/>
      <c r="C11" s="13">
        <v>5</v>
      </c>
      <c r="D11" s="14"/>
    </row>
    <row r="12" spans="1:4" ht="124.2" x14ac:dyDescent="0.3">
      <c r="A12" s="11" t="s">
        <v>19</v>
      </c>
      <c r="B12" s="25"/>
      <c r="C12" s="13">
        <v>5</v>
      </c>
      <c r="D12" s="14"/>
    </row>
    <row r="13" spans="1:4" ht="27.6" x14ac:dyDescent="0.3">
      <c r="A13" s="11" t="s">
        <v>20</v>
      </c>
      <c r="B13" s="22" t="s">
        <v>21</v>
      </c>
      <c r="C13" s="13">
        <v>41</v>
      </c>
      <c r="D13" s="14"/>
    </row>
    <row r="14" spans="1:4" ht="27.6" x14ac:dyDescent="0.3">
      <c r="A14" s="26" t="s">
        <v>22</v>
      </c>
      <c r="B14" s="22" t="s">
        <v>23</v>
      </c>
      <c r="C14" s="13">
        <v>19</v>
      </c>
      <c r="D14" s="14"/>
    </row>
    <row r="15" spans="1:4" ht="41.4" x14ac:dyDescent="0.3">
      <c r="A15" s="26" t="s">
        <v>24</v>
      </c>
      <c r="B15" s="22" t="s">
        <v>21</v>
      </c>
      <c r="C15" s="13">
        <v>32</v>
      </c>
      <c r="D15" s="14"/>
    </row>
    <row r="16" spans="1:4" ht="41.4" x14ac:dyDescent="0.3">
      <c r="A16" s="27" t="s">
        <v>25</v>
      </c>
      <c r="B16" s="23" t="s">
        <v>26</v>
      </c>
      <c r="C16" s="13">
        <v>7</v>
      </c>
      <c r="D16" s="14"/>
    </row>
    <row r="17" spans="1:4" ht="41.4" x14ac:dyDescent="0.3">
      <c r="A17" s="28" t="s">
        <v>27</v>
      </c>
      <c r="B17" s="25"/>
      <c r="C17" s="13">
        <v>7</v>
      </c>
      <c r="D17" s="14"/>
    </row>
    <row r="18" spans="1:4" s="7" customFormat="1" x14ac:dyDescent="0.3">
      <c r="A18" s="29" t="s">
        <v>28</v>
      </c>
      <c r="B18" s="30"/>
      <c r="C18" s="31">
        <f>IF(C10="","",SUM(C9:C17))</f>
        <v>126</v>
      </c>
      <c r="D18" s="14"/>
    </row>
    <row r="19" spans="1:4" x14ac:dyDescent="0.3">
      <c r="A19" s="32" t="s">
        <v>29</v>
      </c>
      <c r="B19" s="33"/>
      <c r="C19" s="33"/>
      <c r="D19" s="34"/>
    </row>
    <row r="20" spans="1:4" ht="25.5" customHeight="1" x14ac:dyDescent="0.3">
      <c r="A20" s="11" t="s">
        <v>30</v>
      </c>
      <c r="B20" s="35" t="s">
        <v>16</v>
      </c>
      <c r="C20" s="13" t="s">
        <v>9</v>
      </c>
      <c r="D20" s="36">
        <f t="shared" ref="D20:D44" si="0">COUNTIF(C20:C20,"N")</f>
        <v>0</v>
      </c>
    </row>
    <row r="21" spans="1:4" ht="41.4" x14ac:dyDescent="0.3">
      <c r="A21" s="11" t="s">
        <v>31</v>
      </c>
      <c r="B21" s="37"/>
      <c r="C21" s="13" t="s">
        <v>9</v>
      </c>
      <c r="D21" s="36">
        <f t="shared" si="0"/>
        <v>0</v>
      </c>
    </row>
    <row r="22" spans="1:4" ht="27.6" x14ac:dyDescent="0.3">
      <c r="A22" s="27" t="s">
        <v>32</v>
      </c>
      <c r="B22" s="38"/>
      <c r="C22" s="13" t="s">
        <v>9</v>
      </c>
      <c r="D22" s="36">
        <f t="shared" si="0"/>
        <v>0</v>
      </c>
    </row>
    <row r="23" spans="1:4" x14ac:dyDescent="0.3">
      <c r="A23" s="11" t="s">
        <v>33</v>
      </c>
      <c r="B23" s="39" t="s">
        <v>8</v>
      </c>
      <c r="C23" s="13" t="s">
        <v>9</v>
      </c>
      <c r="D23" s="36">
        <f t="shared" si="0"/>
        <v>0</v>
      </c>
    </row>
    <row r="24" spans="1:4" ht="27.6" x14ac:dyDescent="0.3">
      <c r="A24" s="11" t="s">
        <v>34</v>
      </c>
      <c r="B24" s="40"/>
      <c r="C24" s="13" t="s">
        <v>9</v>
      </c>
      <c r="D24" s="36">
        <f t="shared" si="0"/>
        <v>0</v>
      </c>
    </row>
    <row r="25" spans="1:4" ht="27.6" x14ac:dyDescent="0.3">
      <c r="A25" s="11" t="s">
        <v>35</v>
      </c>
      <c r="B25" s="40"/>
      <c r="C25" s="13" t="s">
        <v>9</v>
      </c>
      <c r="D25" s="36">
        <f t="shared" si="0"/>
        <v>0</v>
      </c>
    </row>
    <row r="26" spans="1:4" ht="27.6" x14ac:dyDescent="0.3">
      <c r="A26" s="11" t="s">
        <v>36</v>
      </c>
      <c r="B26" s="40"/>
      <c r="C26" s="13" t="s">
        <v>9</v>
      </c>
      <c r="D26" s="36">
        <f t="shared" si="0"/>
        <v>0</v>
      </c>
    </row>
    <row r="27" spans="1:4" x14ac:dyDescent="0.3">
      <c r="A27" s="11" t="s">
        <v>37</v>
      </c>
      <c r="B27" s="40"/>
      <c r="C27" s="13" t="s">
        <v>9</v>
      </c>
      <c r="D27" s="36">
        <f t="shared" si="0"/>
        <v>0</v>
      </c>
    </row>
    <row r="28" spans="1:4" ht="27.6" x14ac:dyDescent="0.3">
      <c r="A28" s="11" t="s">
        <v>38</v>
      </c>
      <c r="B28" s="40"/>
      <c r="C28" s="13" t="s">
        <v>9</v>
      </c>
      <c r="D28" s="36">
        <f t="shared" si="0"/>
        <v>0</v>
      </c>
    </row>
    <row r="29" spans="1:4" ht="27.6" x14ac:dyDescent="0.3">
      <c r="A29" s="11" t="s">
        <v>39</v>
      </c>
      <c r="B29" s="40"/>
      <c r="C29" s="13" t="s">
        <v>9</v>
      </c>
      <c r="D29" s="36">
        <f t="shared" si="0"/>
        <v>0</v>
      </c>
    </row>
    <row r="30" spans="1:4" ht="41.4" x14ac:dyDescent="0.3">
      <c r="A30" s="11" t="s">
        <v>40</v>
      </c>
      <c r="B30" s="40"/>
      <c r="C30" s="13" t="s">
        <v>9</v>
      </c>
      <c r="D30" s="36">
        <f t="shared" si="0"/>
        <v>0</v>
      </c>
    </row>
    <row r="31" spans="1:4" ht="27.6" x14ac:dyDescent="0.3">
      <c r="A31" s="11" t="s">
        <v>41</v>
      </c>
      <c r="B31" s="40"/>
      <c r="C31" s="13" t="s">
        <v>9</v>
      </c>
      <c r="D31" s="36">
        <f t="shared" si="0"/>
        <v>0</v>
      </c>
    </row>
    <row r="32" spans="1:4" ht="82.8" x14ac:dyDescent="0.3">
      <c r="A32" s="11" t="s">
        <v>42</v>
      </c>
      <c r="B32" s="40"/>
      <c r="C32" s="13" t="s">
        <v>9</v>
      </c>
      <c r="D32" s="36">
        <f t="shared" si="0"/>
        <v>0</v>
      </c>
    </row>
    <row r="33" spans="1:4" ht="27.6" customHeight="1" x14ac:dyDescent="0.3">
      <c r="A33" s="11" t="s">
        <v>43</v>
      </c>
      <c r="B33" s="41"/>
      <c r="C33" s="13" t="s">
        <v>9</v>
      </c>
      <c r="D33" s="36">
        <f t="shared" si="0"/>
        <v>0</v>
      </c>
    </row>
    <row r="34" spans="1:4" ht="27.6" x14ac:dyDescent="0.3">
      <c r="A34" s="11" t="s">
        <v>44</v>
      </c>
      <c r="B34" s="39" t="s">
        <v>16</v>
      </c>
      <c r="C34" s="13" t="s">
        <v>9</v>
      </c>
      <c r="D34" s="36">
        <f t="shared" si="0"/>
        <v>0</v>
      </c>
    </row>
    <row r="35" spans="1:4" x14ac:dyDescent="0.3">
      <c r="A35" s="11" t="s">
        <v>45</v>
      </c>
      <c r="B35" s="40"/>
      <c r="C35" s="13" t="s">
        <v>9</v>
      </c>
      <c r="D35" s="36">
        <f t="shared" si="0"/>
        <v>0</v>
      </c>
    </row>
    <row r="36" spans="1:4" ht="27.6" x14ac:dyDescent="0.3">
      <c r="A36" s="11" t="s">
        <v>46</v>
      </c>
      <c r="B36" s="40"/>
      <c r="C36" s="13" t="s">
        <v>9</v>
      </c>
      <c r="D36" s="36">
        <f t="shared" si="0"/>
        <v>0</v>
      </c>
    </row>
    <row r="37" spans="1:4" x14ac:dyDescent="0.3">
      <c r="A37" s="11" t="s">
        <v>47</v>
      </c>
      <c r="B37" s="40"/>
      <c r="C37" s="13" t="s">
        <v>9</v>
      </c>
      <c r="D37" s="36">
        <f t="shared" si="0"/>
        <v>0</v>
      </c>
    </row>
    <row r="38" spans="1:4" ht="55.2" x14ac:dyDescent="0.3">
      <c r="A38" s="11" t="s">
        <v>48</v>
      </c>
      <c r="B38" s="40"/>
      <c r="C38" s="13" t="s">
        <v>9</v>
      </c>
      <c r="D38" s="36">
        <f t="shared" si="0"/>
        <v>0</v>
      </c>
    </row>
    <row r="39" spans="1:4" x14ac:dyDescent="0.3">
      <c r="A39" s="11" t="s">
        <v>49</v>
      </c>
      <c r="B39" s="40"/>
      <c r="C39" s="13" t="s">
        <v>9</v>
      </c>
      <c r="D39" s="36">
        <f t="shared" si="0"/>
        <v>0</v>
      </c>
    </row>
    <row r="40" spans="1:4" x14ac:dyDescent="0.3">
      <c r="A40" s="11" t="s">
        <v>50</v>
      </c>
      <c r="B40" s="40"/>
      <c r="C40" s="13" t="s">
        <v>9</v>
      </c>
      <c r="D40" s="36">
        <f t="shared" si="0"/>
        <v>0</v>
      </c>
    </row>
    <row r="41" spans="1:4" ht="27.6" x14ac:dyDescent="0.3">
      <c r="A41" s="11" t="s">
        <v>51</v>
      </c>
      <c r="B41" s="40"/>
      <c r="C41" s="13" t="s">
        <v>9</v>
      </c>
      <c r="D41" s="36">
        <f t="shared" si="0"/>
        <v>0</v>
      </c>
    </row>
    <row r="42" spans="1:4" x14ac:dyDescent="0.3">
      <c r="A42" s="11" t="s">
        <v>52</v>
      </c>
      <c r="B42" s="40"/>
      <c r="C42" s="13" t="s">
        <v>9</v>
      </c>
      <c r="D42" s="36">
        <f t="shared" si="0"/>
        <v>0</v>
      </c>
    </row>
    <row r="43" spans="1:4" ht="27.6" x14ac:dyDescent="0.3">
      <c r="A43" s="11" t="s">
        <v>53</v>
      </c>
      <c r="B43" s="40"/>
      <c r="C43" s="13" t="s">
        <v>9</v>
      </c>
      <c r="D43" s="36">
        <f t="shared" si="0"/>
        <v>0</v>
      </c>
    </row>
    <row r="44" spans="1:4" ht="26.4" customHeight="1" x14ac:dyDescent="0.3">
      <c r="A44" s="11" t="s">
        <v>54</v>
      </c>
      <c r="B44" s="40"/>
      <c r="C44" s="13" t="s">
        <v>9</v>
      </c>
      <c r="D44" s="36">
        <f t="shared" si="0"/>
        <v>0</v>
      </c>
    </row>
    <row r="45" spans="1:4" ht="26.4" customHeight="1" x14ac:dyDescent="0.3">
      <c r="A45" s="11" t="s">
        <v>55</v>
      </c>
      <c r="B45" s="40"/>
      <c r="C45" s="13" t="s">
        <v>9</v>
      </c>
      <c r="D45" s="36"/>
    </row>
    <row r="46" spans="1:4" x14ac:dyDescent="0.3">
      <c r="A46" s="11" t="s">
        <v>56</v>
      </c>
      <c r="B46" s="40"/>
      <c r="C46" s="13" t="s">
        <v>9</v>
      </c>
      <c r="D46" s="36">
        <f t="shared" ref="D46:D63" si="1">COUNTIF(C46:C46,"N")</f>
        <v>0</v>
      </c>
    </row>
    <row r="47" spans="1:4" ht="27.6" x14ac:dyDescent="0.3">
      <c r="A47" s="11" t="s">
        <v>57</v>
      </c>
      <c r="B47" s="40"/>
      <c r="C47" s="13" t="s">
        <v>9</v>
      </c>
      <c r="D47" s="36">
        <f t="shared" si="1"/>
        <v>0</v>
      </c>
    </row>
    <row r="48" spans="1:4" ht="27.6" x14ac:dyDescent="0.3">
      <c r="A48" s="11" t="s">
        <v>58</v>
      </c>
      <c r="B48" s="40"/>
      <c r="C48" s="13" t="s">
        <v>9</v>
      </c>
      <c r="D48" s="36">
        <f t="shared" si="1"/>
        <v>0</v>
      </c>
    </row>
    <row r="49" spans="1:4" x14ac:dyDescent="0.3">
      <c r="A49" s="11" t="s">
        <v>59</v>
      </c>
      <c r="B49" s="40"/>
      <c r="C49" s="13" t="s">
        <v>9</v>
      </c>
      <c r="D49" s="36">
        <f t="shared" si="1"/>
        <v>0</v>
      </c>
    </row>
    <row r="50" spans="1:4" x14ac:dyDescent="0.3">
      <c r="A50" s="11" t="s">
        <v>60</v>
      </c>
      <c r="B50" s="40"/>
      <c r="C50" s="13" t="s">
        <v>9</v>
      </c>
      <c r="D50" s="36">
        <f t="shared" si="1"/>
        <v>0</v>
      </c>
    </row>
    <row r="51" spans="1:4" x14ac:dyDescent="0.3">
      <c r="A51" s="42" t="s">
        <v>61</v>
      </c>
      <c r="B51" s="40"/>
      <c r="C51" s="13" t="s">
        <v>9</v>
      </c>
      <c r="D51" s="36">
        <f t="shared" si="1"/>
        <v>0</v>
      </c>
    </row>
    <row r="52" spans="1:4" x14ac:dyDescent="0.3">
      <c r="A52" s="42" t="s">
        <v>62</v>
      </c>
      <c r="B52" s="40"/>
      <c r="C52" s="13" t="s">
        <v>9</v>
      </c>
      <c r="D52" s="36">
        <f t="shared" si="1"/>
        <v>0</v>
      </c>
    </row>
    <row r="53" spans="1:4" x14ac:dyDescent="0.3">
      <c r="A53" s="42" t="s">
        <v>63</v>
      </c>
      <c r="B53" s="40"/>
      <c r="C53" s="13" t="s">
        <v>9</v>
      </c>
      <c r="D53" s="36">
        <f t="shared" si="1"/>
        <v>0</v>
      </c>
    </row>
    <row r="54" spans="1:4" ht="41.4" x14ac:dyDescent="0.3">
      <c r="A54" s="11" t="s">
        <v>64</v>
      </c>
      <c r="B54" s="41"/>
      <c r="C54" s="13" t="s">
        <v>9</v>
      </c>
      <c r="D54" s="36">
        <f t="shared" si="1"/>
        <v>0</v>
      </c>
    </row>
    <row r="55" spans="1:4" ht="27.6" x14ac:dyDescent="0.3">
      <c r="A55" s="11" t="s">
        <v>65</v>
      </c>
      <c r="B55" s="39" t="s">
        <v>11</v>
      </c>
      <c r="C55" s="13" t="s">
        <v>9</v>
      </c>
      <c r="D55" s="36">
        <f t="shared" si="1"/>
        <v>0</v>
      </c>
    </row>
    <row r="56" spans="1:4" ht="27.6" x14ac:dyDescent="0.3">
      <c r="A56" s="11" t="s">
        <v>66</v>
      </c>
      <c r="B56" s="40"/>
      <c r="C56" s="13" t="s">
        <v>9</v>
      </c>
      <c r="D56" s="36">
        <f t="shared" si="1"/>
        <v>0</v>
      </c>
    </row>
    <row r="57" spans="1:4" ht="69" x14ac:dyDescent="0.3">
      <c r="A57" s="11" t="s">
        <v>67</v>
      </c>
      <c r="B57" s="40"/>
      <c r="C57" s="13" t="s">
        <v>9</v>
      </c>
      <c r="D57" s="36">
        <f t="shared" si="1"/>
        <v>0</v>
      </c>
    </row>
    <row r="58" spans="1:4" ht="27.6" x14ac:dyDescent="0.3">
      <c r="A58" s="11" t="s">
        <v>68</v>
      </c>
      <c r="B58" s="41"/>
      <c r="C58" s="13" t="s">
        <v>9</v>
      </c>
      <c r="D58" s="36">
        <f t="shared" si="1"/>
        <v>0</v>
      </c>
    </row>
    <row r="59" spans="1:4" ht="55.2" x14ac:dyDescent="0.3">
      <c r="A59" s="11" t="s">
        <v>69</v>
      </c>
      <c r="B59" s="39" t="s">
        <v>70</v>
      </c>
      <c r="C59" s="13" t="s">
        <v>9</v>
      </c>
      <c r="D59" s="36">
        <f t="shared" si="1"/>
        <v>0</v>
      </c>
    </row>
    <row r="60" spans="1:4" ht="27.6" x14ac:dyDescent="0.3">
      <c r="A60" s="11" t="s">
        <v>71</v>
      </c>
      <c r="B60" s="41"/>
      <c r="C60" s="13" t="s">
        <v>9</v>
      </c>
      <c r="D60" s="36">
        <f t="shared" si="1"/>
        <v>0</v>
      </c>
    </row>
    <row r="61" spans="1:4" s="7" customFormat="1" x14ac:dyDescent="0.3">
      <c r="A61" s="43" t="s">
        <v>72</v>
      </c>
      <c r="B61" s="36" t="s">
        <v>73</v>
      </c>
      <c r="C61" s="13" t="s">
        <v>9</v>
      </c>
      <c r="D61" s="36">
        <f t="shared" si="1"/>
        <v>0</v>
      </c>
    </row>
    <row r="62" spans="1:4" s="7" customFormat="1" x14ac:dyDescent="0.3">
      <c r="A62" s="44" t="s">
        <v>74</v>
      </c>
      <c r="B62" s="31" t="s">
        <v>75</v>
      </c>
      <c r="C62" s="3" t="str">
        <f>IF(C18="","",IF(C18&gt;=98,"Y","N"))</f>
        <v>Y</v>
      </c>
      <c r="D62" s="36">
        <f t="shared" si="1"/>
        <v>0</v>
      </c>
    </row>
    <row r="63" spans="1:4" s="7" customFormat="1" x14ac:dyDescent="0.3">
      <c r="A63" s="1" t="s">
        <v>76</v>
      </c>
      <c r="B63" s="31" t="s">
        <v>75</v>
      </c>
      <c r="C63" s="31" t="str">
        <f>IF(C61="","",IF(OR(C20="N",C21="N",C22="N",C23="N",C24="N",C25="N",C26="N",C27="N",C28="N",C29="N",C30="N",C31="N",C32="N",C33="N",C34="N",C35="N",C36="N",C37="N",C38="N",C39="N",C40="N",C41="N",C42="N",C43="N",C44="N",C45="N",C46="N",C47="N",C48="N",C49="N",C50="N",C51="N",C52="N",C53="N",C54="N",C55="N",C56="N",C57="N",C58="N",C59="N",C60="N",C61="N",C62="N"),"N","Y"))</f>
        <v>Y</v>
      </c>
      <c r="D63" s="36">
        <f t="shared" si="1"/>
        <v>0</v>
      </c>
    </row>
    <row r="64" spans="1:4" ht="18.600000000000001" customHeight="1" x14ac:dyDescent="0.3">
      <c r="A64" s="17" t="s">
        <v>77</v>
      </c>
      <c r="B64" s="33"/>
      <c r="C64" s="45"/>
      <c r="D64" s="45"/>
    </row>
    <row r="65" spans="1:4" ht="27.6" x14ac:dyDescent="0.3">
      <c r="A65" s="43" t="s">
        <v>78</v>
      </c>
      <c r="B65" s="24" t="s">
        <v>11</v>
      </c>
      <c r="C65" s="13" t="s">
        <v>9</v>
      </c>
      <c r="D65" s="36">
        <f>COUNTIF(C65:C65,"N")</f>
        <v>0</v>
      </c>
    </row>
    <row r="66" spans="1:4" ht="27.6" x14ac:dyDescent="0.3">
      <c r="A66" s="43" t="s">
        <v>79</v>
      </c>
      <c r="B66" s="24"/>
      <c r="C66" s="13" t="s">
        <v>9</v>
      </c>
      <c r="D66" s="36">
        <f>COUNTIF(C66:C66,"N")</f>
        <v>0</v>
      </c>
    </row>
    <row r="67" spans="1:4" ht="27.6" x14ac:dyDescent="0.3">
      <c r="A67" s="43" t="s">
        <v>80</v>
      </c>
      <c r="B67" s="25"/>
      <c r="C67" s="13" t="s">
        <v>9</v>
      </c>
      <c r="D67" s="36">
        <f>COUNTIF(C67:C67,"N")</f>
        <v>0</v>
      </c>
    </row>
    <row r="68" spans="1:4" ht="25.5" customHeight="1" x14ac:dyDescent="0.3">
      <c r="A68" s="43" t="s">
        <v>81</v>
      </c>
      <c r="B68" s="46" t="s">
        <v>82</v>
      </c>
      <c r="C68" s="47">
        <v>1</v>
      </c>
      <c r="D68" s="14"/>
    </row>
  </sheetData>
  <mergeCells count="12">
    <mergeCell ref="B20:B22"/>
    <mergeCell ref="B23:B33"/>
    <mergeCell ref="B34:B54"/>
    <mergeCell ref="B55:B58"/>
    <mergeCell ref="B59:B60"/>
    <mergeCell ref="B65:B67"/>
    <mergeCell ref="B1:B2"/>
    <mergeCell ref="D1:D2"/>
    <mergeCell ref="A7:B7"/>
    <mergeCell ref="B10:B12"/>
    <mergeCell ref="B16:B17"/>
    <mergeCell ref="A18:B18"/>
  </mergeCells>
  <conditionalFormatting sqref="D10:D18 D65:D67 D20:D63">
    <cfRule type="cellIs" dxfId="4" priority="5" operator="greaterThan">
      <formula>0</formula>
    </cfRule>
  </conditionalFormatting>
  <conditionalFormatting sqref="C20:C63 C65:C67">
    <cfRule type="cellIs" dxfId="3" priority="4" operator="equal">
      <formula>"N"</formula>
    </cfRule>
  </conditionalFormatting>
  <conditionalFormatting sqref="D4:D7">
    <cfRule type="cellIs" dxfId="2" priority="3" operator="greaterThan">
      <formula>0</formula>
    </cfRule>
  </conditionalFormatting>
  <conditionalFormatting sqref="D9">
    <cfRule type="cellIs" dxfId="1" priority="2" operator="greaterThan">
      <formula>0</formula>
    </cfRule>
  </conditionalFormatting>
  <conditionalFormatting sqref="C7">
    <cfRule type="cellIs" dxfId="0" priority="1" operator="equal">
      <formula>"Y"</formula>
    </cfRule>
  </conditionalFormatting>
  <printOptions horizontalCentered="1"/>
  <pageMargins left="0.7" right="0.7" top="0.75" bottom="0.75" header="0.3" footer="0.3"/>
  <pageSetup scale="58" orientation="portrait" r:id="rId1"/>
  <headerFooter>
    <oddHeader>&amp;CRFA 2021-108 Scoring Sheets</oddHeader>
    <oddFooter>&amp;CPage &amp;P of &amp;N</oddFooter>
  </headerFooter>
  <rowBreaks count="1" manualBreakCount="1">
    <brk id="33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B8C880-AFF8-42FD-831B-3CBEA4B30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DC090A-CEBB-4452-BEEF-F61E47F5F7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01E011-43C6-4306-A2CC-4CB0FA5C5E75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31c33541-f0e7-4482-9c8a-fb53b33b07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2021-06-09T18:11:28Z</dcterms:created>
  <dcterms:modified xsi:type="dcterms:W3CDTF">2021-06-09T18:11:40Z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