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loridahousing.sharepoint.com/sites/MF/allocations/Combined Cycle/BOARDPKG/2021 Board Meetings/December 10, 2021/for posting/"/>
    </mc:Choice>
  </mc:AlternateContent>
  <xr:revisionPtr revIDLastSave="11" documentId="8_{69A2F00A-A07D-4DE7-9908-DAD69AF702F9}" xr6:coauthVersionLast="46" xr6:coauthVersionMax="46" xr10:uidLastSave="{9F285251-5CE3-4F3B-B192-403F6CA11BE3}"/>
  <bookViews>
    <workbookView xWindow="28680" yWindow="-120" windowWidth="29040" windowHeight="15840" xr2:uid="{BF257BDB-473A-46AD-8A50-9B6352AFDC06}"/>
  </bookViews>
  <sheets>
    <sheet name="Recommendations post 12-10-21 " sheetId="1" r:id="rId1"/>
  </sheets>
  <definedNames>
    <definedName name="_xlnm.Print_Titles" localSheetId="0">'Recommendations post 12-10-21 '!$A:$A,'Recommendations post 12-10-21 '!$10:$10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T5" i="1"/>
  <c r="T3" i="1"/>
  <c r="D3" i="1"/>
  <c r="D5" i="1" s="1"/>
  <c r="D8" i="1" s="1"/>
</calcChain>
</file>

<file path=xl/sharedStrings.xml><?xml version="1.0" encoding="utf-8"?>
<sst xmlns="http://schemas.openxmlformats.org/spreadsheetml/2006/main" count="366" uniqueCount="119">
  <si>
    <t>Total HC for Medium Counties in RFA</t>
  </si>
  <si>
    <t>Total HC for Small Counties in RFA</t>
  </si>
  <si>
    <t>Total HC Allocated to Medium Counties</t>
  </si>
  <si>
    <t>Total HC Allocated to Small Counties</t>
  </si>
  <si>
    <t>Plus Unallocated Small County funding</t>
  </si>
  <si>
    <t>Total HC for Medium Counties Remaining</t>
  </si>
  <si>
    <t>Total HC for Small Counties Remaining</t>
  </si>
  <si>
    <t>Returned Medium County Funding approved by Board on 12/10/21</t>
  </si>
  <si>
    <t>Additional Allocations to Medium County Applications</t>
  </si>
  <si>
    <t>Medium County funding remaining</t>
  </si>
  <si>
    <t>Application Number</t>
  </si>
  <si>
    <t>Name of Development</t>
  </si>
  <si>
    <t>County</t>
  </si>
  <si>
    <t>County Size</t>
  </si>
  <si>
    <t>Name of Authorized Principal Representative</t>
  </si>
  <si>
    <t>Name of Developers</t>
  </si>
  <si>
    <t>Demo</t>
  </si>
  <si>
    <t>Total Units</t>
  </si>
  <si>
    <t>Competitive HC Request Amount</t>
  </si>
  <si>
    <t>Eligible For Funding?</t>
  </si>
  <si>
    <t>Meets the County Size Funding Test?</t>
  </si>
  <si>
    <t>County Award Tally</t>
  </si>
  <si>
    <t>Priority Level</t>
  </si>
  <si>
    <t>PHA Area of Opportunity</t>
  </si>
  <si>
    <t>Qualifies for LGAO Goal?</t>
  </si>
  <si>
    <t>LGAO - submitted but not awarded in RFA 2019-113 AND 2020-201?</t>
  </si>
  <si>
    <t>LGAO - submitted but not awarded in RFA 2020-201?</t>
  </si>
  <si>
    <t>LGAO - lower preference?</t>
  </si>
  <si>
    <t>Qualifies for the Revitalization Goal?</t>
  </si>
  <si>
    <t>Revit. - lower preference?</t>
  </si>
  <si>
    <t>Family Dev in Medium County that qualifies for the Geographic Area of Opportunity / SADDA Funding Goal?</t>
  </si>
  <si>
    <t>Qualifies for the SunRail Goal?</t>
  </si>
  <si>
    <t>Total Points</t>
  </si>
  <si>
    <t>Per Unit Construction Funding Preference</t>
  </si>
  <si>
    <t>Development Category Funding Preference</t>
  </si>
  <si>
    <t xml:space="preserve">Development Category </t>
  </si>
  <si>
    <t>NC or R List for Leveraging?</t>
  </si>
  <si>
    <t>Total Corp Funding Per Set-Aside</t>
  </si>
  <si>
    <t>Leveraging Classification</t>
  </si>
  <si>
    <t>Proximity Funding Preference</t>
  </si>
  <si>
    <t>Florida Job Creation Preference</t>
  </si>
  <si>
    <t>Lottery Number</t>
  </si>
  <si>
    <t>Fund?</t>
  </si>
  <si>
    <t>Goal to fund six Applications that qualify for the Local Government Area of Opportunity Goal</t>
  </si>
  <si>
    <t>2022-060C</t>
  </si>
  <si>
    <t>Madison Grove</t>
  </si>
  <si>
    <t>Osceola</t>
  </si>
  <si>
    <t>M</t>
  </si>
  <si>
    <t>Patrick E Law</t>
  </si>
  <si>
    <t>American Residential Communities, LLC; New South Residential, LLC</t>
  </si>
  <si>
    <t>E, Non-ALF</t>
  </si>
  <si>
    <t>Y</t>
  </si>
  <si>
    <t>N</t>
  </si>
  <si>
    <t>NC</t>
  </si>
  <si>
    <t>A</t>
  </si>
  <si>
    <t>2022-032C</t>
  </si>
  <si>
    <t>Madison Oaks West</t>
  </si>
  <si>
    <t>Marion</t>
  </si>
  <si>
    <t>F</t>
  </si>
  <si>
    <t>2022-070C</t>
  </si>
  <si>
    <t>The Verandas of Punta Gorda III</t>
  </si>
  <si>
    <t>Charlotte</t>
  </si>
  <si>
    <t>Richard L Higgins</t>
  </si>
  <si>
    <t>Norstar Development USA, L.P.; Punta Gorda Developers, L.L.C.; Newstar Development, LLC</t>
  </si>
  <si>
    <t>2022-004C</t>
  </si>
  <si>
    <t>The Fountains at Hidden Lake</t>
  </si>
  <si>
    <t>Citrus</t>
  </si>
  <si>
    <t>Matthew A. Rieger</t>
  </si>
  <si>
    <t>HTG Hidden Lake Developer, LLC</t>
  </si>
  <si>
    <t>2022-029C</t>
  </si>
  <si>
    <t>Florence Place</t>
  </si>
  <si>
    <t>Polk</t>
  </si>
  <si>
    <t>Shawn Wilson</t>
  </si>
  <si>
    <t>Blue Sky Developer, LLC</t>
  </si>
  <si>
    <t>2022-068C</t>
  </si>
  <si>
    <t>Dogwood Village</t>
  </si>
  <si>
    <t>Alachua</t>
  </si>
  <si>
    <t>Shannon L. Nazworth</t>
  </si>
  <si>
    <t>Ability Housing, Inc.</t>
  </si>
  <si>
    <t>Goal to fund one Application that qualifies for the SunRail Goal</t>
  </si>
  <si>
    <t>2022-022C</t>
  </si>
  <si>
    <t>Banyan East Town Apartments</t>
  </si>
  <si>
    <t>Seminole</t>
  </si>
  <si>
    <t>Scott Zimmerman</t>
  </si>
  <si>
    <t>BDG Banyan East Town Developer, LLC</t>
  </si>
  <si>
    <t>Goal to fund one Application that qualifies for the Local Community Revitalization Initiative Goal</t>
  </si>
  <si>
    <t>Met above</t>
  </si>
  <si>
    <t>Goal to fund two Family Demographic Applications that qualify for the Geographic Area of Opportunity / HUD-designated SADDA Funding Goal</t>
  </si>
  <si>
    <t>2022-006C</t>
  </si>
  <si>
    <t>Emery Cove</t>
  </si>
  <si>
    <t>Leon</t>
  </si>
  <si>
    <t>James R. Hoover</t>
  </si>
  <si>
    <t>TVC Development, Inc.</t>
  </si>
  <si>
    <t>2022-030C</t>
  </si>
  <si>
    <t>Oaks at Green Key Apartments</t>
  </si>
  <si>
    <t>Pasco</t>
  </si>
  <si>
    <t>Donald W Paxton</t>
  </si>
  <si>
    <t>BCP Development 21 LLC</t>
  </si>
  <si>
    <t>Small County Applications</t>
  </si>
  <si>
    <t>2022-046C</t>
  </si>
  <si>
    <t>Arcadia Landings</t>
  </si>
  <si>
    <t>DeSoto</t>
  </si>
  <si>
    <t>S</t>
  </si>
  <si>
    <t>Eric C. Miller</t>
  </si>
  <si>
    <t>National Development of America, Inc.</t>
  </si>
  <si>
    <t>Remaining Medium County Applications selected during RCM</t>
  </si>
  <si>
    <t>no Applications could meet the funding test with funding remaining at RCM</t>
  </si>
  <si>
    <t>Awarded with funding approved by Board on Dec. 10, 2021</t>
  </si>
  <si>
    <t>2022-023C</t>
  </si>
  <si>
    <t>Hibiscus Apartments Phase Two</t>
  </si>
  <si>
    <t>Lee</t>
  </si>
  <si>
    <t>BDG Orchid Apartments Developer, LLC</t>
  </si>
  <si>
    <t>2022-075C</t>
  </si>
  <si>
    <t>Bristol Manor</t>
  </si>
  <si>
    <t>Volusia</t>
  </si>
  <si>
    <t>Terry S Cummins</t>
  </si>
  <si>
    <t>Bristol Manor Developer, LLC</t>
  </si>
  <si>
    <t>On December 10,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</si>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</sst>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0"/>
      <name val="Arial"/>
    </font>
    <font>
      <sz val="11"/>
      <color theme="1"/>
      <name val="Calibri"/>
      <family val="2"/>
      <scheme val="minor"/>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90">
    <xf numFmtId="0" fontId="0" fillId="0" borderId="0" xfId="0"/>
    <xf numFmtId="0" fontId="2" fillId="0" borderId="0" xfId="0" applyFont="1" applyAlignment="1">
      <alignment vertical="center"/>
    </xf>
    <xf numFmtId="43" fontId="2" fillId="0" borderId="4" xfId="1" applyFont="1" applyFill="1" applyBorder="1" applyAlignment="1">
      <alignment horizontal="center" vertical="center" wrapText="1"/>
    </xf>
    <xf numFmtId="43" fontId="2" fillId="0" borderId="0" xfId="1" applyFont="1" applyFill="1" applyBorder="1" applyAlignment="1">
      <alignment horizontal="center" vertical="center" wrapText="1"/>
    </xf>
    <xf numFmtId="0" fontId="2" fillId="0" borderId="0" xfId="0" applyFont="1" applyAlignment="1">
      <alignment vertical="center" wrapText="1"/>
    </xf>
    <xf numFmtId="0" fontId="2" fillId="0" borderId="1" xfId="0" applyFont="1" applyBorder="1" applyAlignment="1">
      <alignment horizontal="left" vertical="center"/>
    </xf>
    <xf numFmtId="43" fontId="2" fillId="0" borderId="0" xfId="1" applyFont="1" applyFill="1" applyBorder="1" applyAlignment="1">
      <alignment horizontal="center" vertical="center"/>
    </xf>
    <xf numFmtId="43" fontId="1" fillId="0" borderId="0" xfId="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xf>
    <xf numFmtId="43" fontId="1" fillId="0" borderId="0" xfId="0" applyNumberFormat="1" applyFont="1" applyAlignment="1">
      <alignment horizontal="center" vertical="center"/>
    </xf>
    <xf numFmtId="0" fontId="2" fillId="0" borderId="0" xfId="0" applyFont="1" applyAlignment="1">
      <alignment horizontal="left" vertical="center" wrapText="1"/>
    </xf>
    <xf numFmtId="43" fontId="2" fillId="0" borderId="0" xfId="0" applyNumberFormat="1" applyFont="1" applyAlignment="1">
      <alignment horizontal="center" vertical="center"/>
    </xf>
    <xf numFmtId="0" fontId="2" fillId="0" borderId="0" xfId="0" applyFont="1" applyAlignment="1">
      <alignment horizontal="left" vertical="center"/>
    </xf>
    <xf numFmtId="0" fontId="4" fillId="0" borderId="1" xfId="0" applyFont="1" applyBorder="1" applyAlignment="1" applyProtection="1">
      <alignment horizontal="center" vertical="center" wrapText="1"/>
      <protection locked="0"/>
    </xf>
    <xf numFmtId="43" fontId="4" fillId="0" borderId="1" xfId="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164" fontId="5" fillId="0" borderId="0" xfId="1" applyNumberFormat="1" applyFont="1" applyFill="1" applyAlignment="1">
      <alignment vertical="center"/>
    </xf>
    <xf numFmtId="0" fontId="4" fillId="0" borderId="0" xfId="0" applyFont="1" applyAlignment="1">
      <alignment vertical="center"/>
    </xf>
    <xf numFmtId="0" fontId="5" fillId="0" borderId="0" xfId="2" applyFont="1" applyAlignment="1">
      <alignment vertical="center" wrapText="1"/>
    </xf>
    <xf numFmtId="0" fontId="5" fillId="0" borderId="0" xfId="2" applyFont="1" applyAlignment="1">
      <alignment horizontal="center" vertical="center"/>
    </xf>
    <xf numFmtId="0" fontId="5" fillId="0" borderId="0" xfId="2" applyFont="1" applyAlignment="1">
      <alignment horizontal="center" vertical="center" wrapText="1"/>
    </xf>
    <xf numFmtId="43" fontId="5" fillId="0" borderId="0" xfId="3" applyFont="1" applyFill="1" applyBorder="1" applyAlignment="1">
      <alignment vertical="center"/>
    </xf>
    <xf numFmtId="0" fontId="5" fillId="0" borderId="0" xfId="0" applyFont="1" applyAlignment="1">
      <alignment horizontal="center" vertical="center"/>
    </xf>
    <xf numFmtId="0" fontId="5" fillId="0" borderId="0" xfId="0" applyFont="1" applyAlignment="1" applyProtection="1">
      <alignment horizontal="center" vertical="center" wrapText="1"/>
      <protection locked="0"/>
    </xf>
    <xf numFmtId="4" fontId="5" fillId="0" borderId="0" xfId="0" applyNumberFormat="1" applyFont="1" applyAlignment="1">
      <alignment horizontal="center" vertical="center"/>
    </xf>
    <xf numFmtId="43" fontId="5" fillId="0" borderId="0" xfId="3"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164" fontId="5" fillId="0" borderId="1" xfId="1" applyNumberFormat="1"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4" fontId="5" fillId="0" borderId="1" xfId="0" applyNumberFormat="1" applyFont="1" applyBorder="1" applyAlignment="1">
      <alignment horizontal="center" vertical="center"/>
    </xf>
    <xf numFmtId="43" fontId="5" fillId="0" borderId="1" xfId="1" applyFont="1" applyFill="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164" fontId="5" fillId="0" borderId="0" xfId="1" applyNumberFormat="1" applyFont="1" applyBorder="1" applyAlignment="1">
      <alignment horizontal="left" vertical="center" wrapText="1"/>
    </xf>
    <xf numFmtId="43" fontId="5" fillId="0" borderId="0" xfId="1" applyFont="1" applyFill="1" applyBorder="1" applyAlignment="1">
      <alignment vertical="center" wrapText="1"/>
    </xf>
    <xf numFmtId="0" fontId="5" fillId="0" borderId="0" xfId="4" applyFont="1" applyAlignment="1">
      <alignment horizontal="center" vertical="center"/>
    </xf>
    <xf numFmtId="43" fontId="5" fillId="0" borderId="0" xfId="1" applyFont="1" applyFill="1" applyBorder="1" applyAlignment="1">
      <alignment horizontal="left" vertical="center" wrapText="1"/>
    </xf>
    <xf numFmtId="0" fontId="5" fillId="0" borderId="0" xfId="2" applyFont="1" applyAlignment="1">
      <alignment vertical="center"/>
    </xf>
    <xf numFmtId="0" fontId="4" fillId="0" borderId="0" xfId="2" applyFont="1" applyAlignment="1">
      <alignment vertical="center"/>
    </xf>
    <xf numFmtId="43" fontId="5" fillId="0" borderId="0" xfId="1" applyFont="1" applyBorder="1" applyAlignment="1">
      <alignment vertical="center" wrapText="1"/>
    </xf>
    <xf numFmtId="0" fontId="5" fillId="0" borderId="0" xfId="4" applyFont="1" applyAlignment="1">
      <alignment horizontal="left" vertical="center" wrapText="1"/>
    </xf>
    <xf numFmtId="0" fontId="5" fillId="0" borderId="0" xfId="4" applyFont="1" applyAlignment="1">
      <alignment horizontal="left" vertical="center"/>
    </xf>
    <xf numFmtId="0" fontId="5" fillId="0" borderId="0" xfId="4" applyFont="1" applyAlignment="1">
      <alignment horizontal="center" vertical="center" wrapText="1"/>
    </xf>
    <xf numFmtId="164" fontId="5" fillId="0" borderId="0" xfId="5" applyNumberFormat="1" applyFont="1" applyFill="1" applyBorder="1" applyAlignment="1">
      <alignment horizontal="left" vertical="center"/>
    </xf>
    <xf numFmtId="43" fontId="5" fillId="0" borderId="0" xfId="5" applyFont="1" applyFill="1" applyBorder="1" applyAlignment="1">
      <alignment horizontal="center" vertical="center"/>
    </xf>
    <xf numFmtId="0" fontId="4" fillId="0" borderId="0" xfId="4"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164" fontId="5" fillId="3" borderId="1" xfId="1" applyNumberFormat="1" applyFont="1" applyFill="1" applyBorder="1" applyAlignment="1">
      <alignment horizontal="left" vertical="center" wrapText="1"/>
    </xf>
    <xf numFmtId="0" fontId="5" fillId="3" borderId="1" xfId="0" applyFont="1" applyFill="1" applyBorder="1" applyAlignment="1" applyProtection="1">
      <alignment horizontal="center" vertical="center" wrapText="1"/>
      <protection locked="0"/>
    </xf>
    <xf numFmtId="4" fontId="5" fillId="3" borderId="1" xfId="0" applyNumberFormat="1" applyFont="1" applyFill="1" applyBorder="1" applyAlignment="1">
      <alignment horizontal="center" vertical="center"/>
    </xf>
    <xf numFmtId="43" fontId="5" fillId="3" borderId="1" xfId="1" applyFont="1" applyFill="1" applyBorder="1" applyAlignment="1">
      <alignment vertical="center" wrapText="1"/>
    </xf>
    <xf numFmtId="0" fontId="5" fillId="3" borderId="1" xfId="0" applyFont="1" applyFill="1" applyBorder="1" applyAlignment="1">
      <alignment horizontal="center" vertical="center"/>
    </xf>
    <xf numFmtId="164" fontId="5" fillId="0" borderId="0" xfId="1" applyNumberFormat="1" applyFont="1" applyFill="1" applyBorder="1" applyAlignment="1">
      <alignment vertical="center"/>
    </xf>
    <xf numFmtId="0" fontId="6" fillId="0" borderId="0" xfId="0" applyFont="1" applyAlignment="1">
      <alignment vertical="center"/>
    </xf>
    <xf numFmtId="43" fontId="2" fillId="0" borderId="0" xfId="1" applyFont="1" applyFill="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vertical="center" wrapText="1"/>
    </xf>
    <xf numFmtId="43" fontId="2" fillId="0" borderId="2" xfId="1" applyFont="1" applyFill="1" applyBorder="1" applyAlignment="1">
      <alignment horizontal="center" vertical="center" wrapText="1"/>
    </xf>
    <xf numFmtId="43" fontId="2" fillId="0" borderId="3"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43" fontId="2" fillId="0" borderId="1" xfId="1" applyFont="1" applyFill="1" applyBorder="1" applyAlignment="1">
      <alignment horizontal="center" vertical="center" wrapText="1"/>
    </xf>
    <xf numFmtId="43" fontId="2" fillId="0" borderId="0" xfId="0" applyNumberFormat="1" applyFont="1" applyAlignment="1">
      <alignment horizontal="center" vertical="center"/>
    </xf>
    <xf numFmtId="0" fontId="1" fillId="3" borderId="1" xfId="0" applyFont="1" applyFill="1" applyBorder="1" applyAlignment="1">
      <alignment horizontal="left" vertical="center" wrapText="1"/>
    </xf>
    <xf numFmtId="43" fontId="1" fillId="3" borderId="1" xfId="1" applyFont="1" applyFill="1" applyBorder="1" applyAlignment="1">
      <alignment horizontal="center" vertical="center" wrapText="1"/>
    </xf>
    <xf numFmtId="0" fontId="2" fillId="0" borderId="1" xfId="0" applyFont="1" applyBorder="1" applyAlignment="1">
      <alignment horizontal="left" vertical="center"/>
    </xf>
    <xf numFmtId="43" fontId="2" fillId="0" borderId="0" xfId="1" applyFont="1" applyFill="1" applyBorder="1" applyAlignment="1">
      <alignment horizontal="center" vertical="center"/>
    </xf>
    <xf numFmtId="0" fontId="2" fillId="2" borderId="1"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43" fontId="1" fillId="3" borderId="2" xfId="1" applyFont="1" applyFill="1" applyBorder="1" applyAlignment="1">
      <alignment horizontal="center" vertical="center" wrapText="1"/>
    </xf>
    <xf numFmtId="43" fontId="1" fillId="3" borderId="5" xfId="1" applyFont="1" applyFill="1" applyBorder="1" applyAlignment="1">
      <alignment horizontal="center" vertical="center" wrapText="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5" xfId="0" applyFont="1" applyFill="1" applyBorder="1" applyAlignment="1">
      <alignment horizontal="left" vertical="center"/>
    </xf>
    <xf numFmtId="43" fontId="2" fillId="3" borderId="1" xfId="1" applyFont="1" applyFill="1" applyBorder="1" applyAlignment="1">
      <alignment horizontal="center" vertical="center" wrapText="1"/>
    </xf>
    <xf numFmtId="0" fontId="2" fillId="0" borderId="0" xfId="0" applyFont="1" applyAlignment="1">
      <alignment horizontal="left" vertical="center" wrapText="1"/>
    </xf>
  </cellXfs>
  <cellStyles count="6">
    <cellStyle name="Comma" xfId="1" builtinId="3"/>
    <cellStyle name="Comma 2" xfId="3" xr:uid="{6842D4D9-151E-41A8-8081-6473EC610C0E}"/>
    <cellStyle name="Comma 3" xfId="5" xr:uid="{A5C90618-BE2E-46DE-9A40-7F0948717DA6}"/>
    <cellStyle name="Normal" xfId="0" builtinId="0"/>
    <cellStyle name="Normal 4" xfId="2" xr:uid="{7C1C9C7D-0A1D-4E93-ABBC-8F076581874B}"/>
    <cellStyle name="Normal 5" xfId="4" xr:uid="{C6B60598-69C9-47EA-B540-0B798657C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07115-AE34-485F-B094-572A9E6F06D0}">
  <sheetPr>
    <pageSetUpPr fitToPage="1"/>
  </sheetPr>
  <dimension ref="A1:AJ117"/>
  <sheetViews>
    <sheetView showGridLines="0" tabSelected="1" zoomScaleNormal="100" workbookViewId="0">
      <pane xSplit="1" ySplit="10" topLeftCell="B11" activePane="bottomRight" state="frozen"/>
      <selection pane="topRight" activeCell="B1" sqref="B1"/>
      <selection pane="bottomLeft" activeCell="A2" sqref="A2"/>
      <selection pane="bottomRight" activeCell="B13" sqref="B13"/>
    </sheetView>
  </sheetViews>
  <sheetFormatPr defaultColWidth="9.109375" defaultRowHeight="12" x14ac:dyDescent="0.25"/>
  <cols>
    <col min="1" max="1" width="10" style="19" bestFit="1" customWidth="1"/>
    <col min="2" max="2" width="19.109375" style="20" customWidth="1"/>
    <col min="3" max="3" width="6.6640625" style="19" customWidth="1"/>
    <col min="4" max="4" width="6.109375" style="27" customWidth="1"/>
    <col min="5" max="5" width="12.109375" style="20" customWidth="1"/>
    <col min="6" max="6" width="12.77734375" style="19" customWidth="1"/>
    <col min="7" max="7" width="5.88671875" style="19" customWidth="1"/>
    <col min="8" max="8" width="5.88671875" style="27" customWidth="1"/>
    <col min="9" max="9" width="9" style="21" customWidth="1"/>
    <col min="10" max="10" width="7.5546875" style="19" customWidth="1"/>
    <col min="11" max="11" width="14.33203125" style="19" hidden="1" customWidth="1"/>
    <col min="12" max="12" width="11.44140625" style="19" hidden="1" customWidth="1"/>
    <col min="13" max="14" width="6.21875" style="19" customWidth="1"/>
    <col min="15" max="15" width="9.21875" style="19" bestFit="1" customWidth="1"/>
    <col min="16" max="16" width="11.44140625" style="19" customWidth="1"/>
    <col min="17" max="19" width="9.77734375" style="19" customWidth="1"/>
    <col min="20" max="20" width="9.109375" style="19" customWidth="1"/>
    <col min="21" max="21" width="12.21875" style="19" customWidth="1"/>
    <col min="22" max="22" width="7.6640625" style="19" customWidth="1"/>
    <col min="23" max="23" width="5.109375" style="19" bestFit="1" customWidth="1"/>
    <col min="24" max="24" width="10.33203125" style="19" customWidth="1"/>
    <col min="25" max="25" width="10.88671875" style="19" customWidth="1"/>
    <col min="26" max="26" width="11.44140625" style="19" hidden="1" customWidth="1"/>
    <col min="27" max="27" width="9.109375" style="19" hidden="1" customWidth="1"/>
    <col min="28" max="28" width="8.33203125" style="19" hidden="1" customWidth="1"/>
    <col min="29" max="29" width="7.33203125" style="19" customWidth="1"/>
    <col min="30" max="30" width="7.33203125" style="19" bestFit="1" customWidth="1"/>
    <col min="31" max="31" width="8" style="19" customWidth="1"/>
    <col min="32" max="32" width="6.44140625" style="19" bestFit="1" customWidth="1"/>
    <col min="33" max="33" width="0" style="19" hidden="1" customWidth="1"/>
    <col min="34" max="34" width="6.44140625" style="19" bestFit="1" customWidth="1"/>
    <col min="35" max="35" width="9.109375" style="19" customWidth="1"/>
    <col min="36" max="16384" width="9.109375" style="19"/>
  </cols>
  <sheetData>
    <row r="1" spans="1:36" s="1" customFormat="1" ht="14.4" x14ac:dyDescent="0.25">
      <c r="A1" s="66"/>
      <c r="B1" s="66"/>
      <c r="C1" s="66"/>
      <c r="D1" s="66"/>
      <c r="E1" s="66"/>
      <c r="F1" s="66"/>
      <c r="G1" s="66"/>
      <c r="H1" s="66"/>
      <c r="I1" s="66"/>
      <c r="J1" s="66"/>
      <c r="K1" s="66"/>
      <c r="L1" s="66"/>
      <c r="M1" s="66"/>
      <c r="N1" s="66"/>
      <c r="O1" s="66"/>
      <c r="P1" s="66"/>
      <c r="Q1" s="66"/>
      <c r="R1" s="66"/>
      <c r="S1" s="66"/>
      <c r="T1" s="66"/>
      <c r="U1" s="66"/>
      <c r="V1" s="66"/>
      <c r="W1" s="66"/>
    </row>
    <row r="2" spans="1:36" s="1" customFormat="1" ht="14.4" customHeight="1" x14ac:dyDescent="0.25">
      <c r="A2" s="67" t="s">
        <v>0</v>
      </c>
      <c r="B2" s="67"/>
      <c r="C2" s="67"/>
      <c r="D2" s="68">
        <v>14971500</v>
      </c>
      <c r="E2" s="69"/>
      <c r="F2" s="2"/>
      <c r="G2" s="3"/>
      <c r="H2" s="3"/>
      <c r="I2" s="3"/>
      <c r="J2" s="3"/>
      <c r="K2" s="3"/>
      <c r="L2" s="3"/>
      <c r="M2" s="3"/>
      <c r="N2" s="3"/>
      <c r="O2" s="70" t="s">
        <v>1</v>
      </c>
      <c r="P2" s="71"/>
      <c r="Q2" s="71"/>
      <c r="R2" s="71"/>
      <c r="S2" s="72"/>
      <c r="T2" s="73">
        <v>1573250</v>
      </c>
      <c r="U2" s="73"/>
      <c r="V2" s="4"/>
      <c r="X2" s="64"/>
      <c r="Y2" s="64"/>
      <c r="Z2" s="64"/>
    </row>
    <row r="3" spans="1:36" s="1" customFormat="1" ht="14.4" customHeight="1" x14ac:dyDescent="0.25">
      <c r="A3" s="77" t="s">
        <v>2</v>
      </c>
      <c r="B3" s="77"/>
      <c r="C3" s="77"/>
      <c r="D3" s="68">
        <f>SUMIF(D12:D37,"M",I12:I37)</f>
        <v>14677900</v>
      </c>
      <c r="E3" s="69"/>
      <c r="F3" s="2"/>
      <c r="G3" s="3"/>
      <c r="H3" s="3"/>
      <c r="I3" s="3"/>
      <c r="J3" s="3"/>
      <c r="K3" s="3"/>
      <c r="L3" s="3"/>
      <c r="M3" s="3"/>
      <c r="N3" s="3"/>
      <c r="O3" s="70" t="s">
        <v>3</v>
      </c>
      <c r="P3" s="71"/>
      <c r="Q3" s="71"/>
      <c r="R3" s="71"/>
      <c r="S3" s="72"/>
      <c r="T3" s="73">
        <f>SUMIF(D12:D37,"s",I12:I37)</f>
        <v>1290000</v>
      </c>
      <c r="U3" s="73"/>
      <c r="V3" s="4"/>
      <c r="X3" s="78"/>
      <c r="Y3" s="78"/>
      <c r="Z3" s="78"/>
    </row>
    <row r="4" spans="1:36" s="1" customFormat="1" ht="14.4" customHeight="1" x14ac:dyDescent="0.25">
      <c r="A4" s="5" t="s">
        <v>4</v>
      </c>
      <c r="B4" s="5"/>
      <c r="C4" s="5"/>
      <c r="D4" s="68">
        <v>283250</v>
      </c>
      <c r="E4" s="69"/>
      <c r="F4" s="2"/>
      <c r="G4" s="3"/>
      <c r="H4" s="3"/>
      <c r="I4" s="3"/>
      <c r="J4" s="3"/>
      <c r="K4" s="3"/>
      <c r="L4" s="3"/>
      <c r="M4" s="3"/>
      <c r="N4" s="3"/>
      <c r="O4" s="79"/>
      <c r="P4" s="79"/>
      <c r="Q4" s="79"/>
      <c r="R4" s="79"/>
      <c r="S4" s="79"/>
      <c r="T4" s="79"/>
      <c r="U4" s="79"/>
      <c r="V4" s="4"/>
      <c r="X4" s="6"/>
      <c r="Y4" s="6"/>
      <c r="Z4" s="6"/>
    </row>
    <row r="5" spans="1:36" s="1" customFormat="1" ht="14.4" customHeight="1" x14ac:dyDescent="0.25">
      <c r="A5" s="77" t="s">
        <v>5</v>
      </c>
      <c r="B5" s="77"/>
      <c r="C5" s="77"/>
      <c r="D5" s="68">
        <f>D2-D3+D4</f>
        <v>576850</v>
      </c>
      <c r="E5" s="69"/>
      <c r="F5" s="2"/>
      <c r="G5" s="3"/>
      <c r="H5" s="3"/>
      <c r="I5" s="3"/>
      <c r="J5" s="3"/>
      <c r="K5" s="3"/>
      <c r="L5" s="3"/>
      <c r="M5" s="3"/>
      <c r="N5" s="3"/>
      <c r="O5" s="70" t="s">
        <v>6</v>
      </c>
      <c r="P5" s="71"/>
      <c r="Q5" s="71"/>
      <c r="R5" s="71"/>
      <c r="S5" s="72"/>
      <c r="T5" s="73">
        <f>IF(D4&lt;&gt;"",0,T2-T3)</f>
        <v>0</v>
      </c>
      <c r="U5" s="73"/>
      <c r="V5" s="4"/>
      <c r="X5" s="74"/>
      <c r="Y5" s="74"/>
      <c r="Z5" s="74"/>
    </row>
    <row r="6" spans="1:36" s="10" customFormat="1" ht="31.2" customHeight="1" x14ac:dyDescent="0.25">
      <c r="A6" s="75" t="s">
        <v>7</v>
      </c>
      <c r="B6" s="75"/>
      <c r="C6" s="75"/>
      <c r="D6" s="76">
        <v>3378000</v>
      </c>
      <c r="E6" s="76"/>
      <c r="F6" s="7"/>
      <c r="G6" s="7"/>
      <c r="H6" s="7"/>
      <c r="I6" s="7"/>
      <c r="J6" s="7"/>
      <c r="K6" s="7"/>
      <c r="L6" s="7"/>
      <c r="M6" s="7"/>
      <c r="N6" s="7"/>
      <c r="O6" s="8"/>
      <c r="P6" s="8"/>
      <c r="Q6" s="8"/>
      <c r="R6" s="8"/>
      <c r="S6" s="8"/>
      <c r="T6" s="7"/>
      <c r="U6" s="7"/>
      <c r="V6" s="9"/>
      <c r="X6" s="11"/>
      <c r="Y6" s="11"/>
      <c r="Z6" s="11"/>
    </row>
    <row r="7" spans="1:36" s="10" customFormat="1" ht="31.2" customHeight="1" x14ac:dyDescent="0.25">
      <c r="A7" s="80" t="s">
        <v>8</v>
      </c>
      <c r="B7" s="81"/>
      <c r="C7" s="82"/>
      <c r="D7" s="83">
        <f>SUM(I39:I42)</f>
        <v>3399990</v>
      </c>
      <c r="E7" s="84"/>
      <c r="F7" s="7"/>
      <c r="G7" s="7"/>
      <c r="H7" s="7"/>
      <c r="I7" s="7"/>
      <c r="J7" s="7"/>
      <c r="K7" s="7"/>
      <c r="L7" s="7"/>
      <c r="M7" s="7"/>
      <c r="N7" s="7"/>
      <c r="O7" s="8"/>
      <c r="P7" s="8"/>
      <c r="Q7" s="8"/>
      <c r="R7" s="8"/>
      <c r="S7" s="8"/>
      <c r="T7" s="7"/>
      <c r="U7" s="7"/>
      <c r="V7" s="9"/>
      <c r="X7" s="11"/>
      <c r="Y7" s="11"/>
      <c r="Z7" s="11"/>
    </row>
    <row r="8" spans="1:36" s="1" customFormat="1" ht="14.4" customHeight="1" x14ac:dyDescent="0.25">
      <c r="A8" s="85" t="s">
        <v>9</v>
      </c>
      <c r="B8" s="86"/>
      <c r="C8" s="87"/>
      <c r="D8" s="88">
        <f>D5+D6-D7</f>
        <v>554860</v>
      </c>
      <c r="E8" s="88"/>
      <c r="F8" s="3"/>
      <c r="G8" s="3"/>
      <c r="H8" s="3"/>
      <c r="I8" s="3"/>
      <c r="J8" s="3"/>
      <c r="K8" s="3"/>
      <c r="L8" s="3"/>
      <c r="M8" s="3"/>
      <c r="N8" s="3"/>
      <c r="O8" s="12"/>
      <c r="P8" s="12"/>
      <c r="Q8" s="12"/>
      <c r="R8" s="12"/>
      <c r="S8" s="12"/>
      <c r="T8" s="3"/>
      <c r="U8" s="3"/>
      <c r="V8" s="4"/>
      <c r="X8" s="13"/>
      <c r="Y8" s="13"/>
      <c r="Z8" s="13"/>
    </row>
    <row r="9" spans="1:36" s="1" customFormat="1" ht="14.4" customHeight="1" x14ac:dyDescent="0.25">
      <c r="A9" s="14"/>
      <c r="B9" s="14"/>
      <c r="E9" s="4"/>
      <c r="F9" s="89"/>
      <c r="G9" s="89"/>
      <c r="H9" s="89"/>
      <c r="I9" s="89"/>
      <c r="K9" s="64"/>
      <c r="L9" s="64"/>
      <c r="M9" s="64"/>
      <c r="N9" s="3"/>
    </row>
    <row r="10" spans="1:36" s="18" customFormat="1" ht="79.5" customHeight="1" x14ac:dyDescent="0.25">
      <c r="A10" s="15" t="s">
        <v>10</v>
      </c>
      <c r="B10" s="15" t="s">
        <v>11</v>
      </c>
      <c r="C10" s="15" t="s">
        <v>12</v>
      </c>
      <c r="D10" s="15" t="s">
        <v>13</v>
      </c>
      <c r="E10" s="15" t="s">
        <v>14</v>
      </c>
      <c r="F10" s="15" t="s">
        <v>15</v>
      </c>
      <c r="G10" s="15" t="s">
        <v>16</v>
      </c>
      <c r="H10" s="15" t="s">
        <v>17</v>
      </c>
      <c r="I10" s="16" t="s">
        <v>18</v>
      </c>
      <c r="J10" s="15" t="s">
        <v>19</v>
      </c>
      <c r="K10" s="15" t="s">
        <v>20</v>
      </c>
      <c r="L10" s="15" t="s">
        <v>21</v>
      </c>
      <c r="M10" s="17" t="s">
        <v>22</v>
      </c>
      <c r="N10" s="17" t="s">
        <v>23</v>
      </c>
      <c r="O10" s="17" t="s">
        <v>24</v>
      </c>
      <c r="P10" s="17" t="s">
        <v>25</v>
      </c>
      <c r="Q10" s="17" t="s">
        <v>26</v>
      </c>
      <c r="R10" s="17" t="s">
        <v>27</v>
      </c>
      <c r="S10" s="17" t="s">
        <v>28</v>
      </c>
      <c r="T10" s="17" t="s">
        <v>29</v>
      </c>
      <c r="U10" s="17" t="s">
        <v>30</v>
      </c>
      <c r="V10" s="17" t="s">
        <v>31</v>
      </c>
      <c r="W10" s="17" t="s">
        <v>32</v>
      </c>
      <c r="X10" s="15" t="s">
        <v>33</v>
      </c>
      <c r="Y10" s="15" t="s">
        <v>34</v>
      </c>
      <c r="Z10" s="15" t="s">
        <v>35</v>
      </c>
      <c r="AA10" s="15" t="s">
        <v>36</v>
      </c>
      <c r="AB10" s="15" t="s">
        <v>37</v>
      </c>
      <c r="AC10" s="15" t="s">
        <v>38</v>
      </c>
      <c r="AD10" s="17" t="s">
        <v>39</v>
      </c>
      <c r="AE10" s="15" t="s">
        <v>40</v>
      </c>
      <c r="AF10" s="15" t="s">
        <v>41</v>
      </c>
      <c r="AG10" s="15" t="s">
        <v>42</v>
      </c>
    </row>
    <row r="11" spans="1:36" x14ac:dyDescent="0.25">
      <c r="B11" s="19"/>
      <c r="D11" s="19"/>
      <c r="H11" s="19"/>
    </row>
    <row r="12" spans="1:36" x14ac:dyDescent="0.25">
      <c r="A12" s="22" t="s">
        <v>43</v>
      </c>
      <c r="B12" s="23"/>
      <c r="C12" s="23"/>
      <c r="D12" s="24"/>
      <c r="E12" s="23"/>
      <c r="F12" s="23"/>
      <c r="G12" s="25"/>
      <c r="H12" s="24"/>
      <c r="I12" s="26"/>
      <c r="J12" s="27"/>
      <c r="K12" s="28"/>
      <c r="L12" s="28"/>
      <c r="M12" s="27"/>
      <c r="N12" s="27"/>
      <c r="O12" s="27"/>
      <c r="P12" s="27"/>
      <c r="Q12" s="27"/>
      <c r="R12" s="27"/>
      <c r="S12" s="27"/>
      <c r="T12" s="29"/>
      <c r="U12" s="30"/>
      <c r="V12" s="27"/>
      <c r="W12" s="27"/>
      <c r="X12" s="27"/>
      <c r="Y12" s="27"/>
    </row>
    <row r="13" spans="1:36" s="27" customFormat="1" ht="60" x14ac:dyDescent="0.25">
      <c r="A13" s="31" t="s">
        <v>44</v>
      </c>
      <c r="B13" s="31" t="s">
        <v>45</v>
      </c>
      <c r="C13" s="31" t="s">
        <v>46</v>
      </c>
      <c r="D13" s="32" t="s">
        <v>47</v>
      </c>
      <c r="E13" s="31" t="s">
        <v>48</v>
      </c>
      <c r="F13" s="31" t="s">
        <v>49</v>
      </c>
      <c r="G13" s="32" t="s">
        <v>50</v>
      </c>
      <c r="H13" s="32">
        <v>80</v>
      </c>
      <c r="I13" s="33">
        <v>1700000</v>
      </c>
      <c r="J13" s="34" t="s">
        <v>51</v>
      </c>
      <c r="K13" s="34" t="s">
        <v>51</v>
      </c>
      <c r="L13" s="34">
        <v>1</v>
      </c>
      <c r="M13" s="34">
        <v>1</v>
      </c>
      <c r="N13" s="34" t="s">
        <v>52</v>
      </c>
      <c r="O13" s="32" t="s">
        <v>51</v>
      </c>
      <c r="P13" s="32" t="s">
        <v>51</v>
      </c>
      <c r="Q13" s="32" t="s">
        <v>51</v>
      </c>
      <c r="R13" s="32" t="s">
        <v>52</v>
      </c>
      <c r="S13" s="32" t="s">
        <v>52</v>
      </c>
      <c r="T13" s="32" t="s">
        <v>52</v>
      </c>
      <c r="U13" s="32" t="s">
        <v>52</v>
      </c>
      <c r="V13" s="32" t="s">
        <v>52</v>
      </c>
      <c r="W13" s="34">
        <v>15</v>
      </c>
      <c r="X13" s="34" t="s">
        <v>51</v>
      </c>
      <c r="Y13" s="34" t="s">
        <v>51</v>
      </c>
      <c r="Z13" s="32" t="s">
        <v>53</v>
      </c>
      <c r="AA13" s="35" t="s">
        <v>53</v>
      </c>
      <c r="AB13" s="36">
        <v>136437.75</v>
      </c>
      <c r="AC13" s="34" t="s">
        <v>54</v>
      </c>
      <c r="AD13" s="34" t="s">
        <v>51</v>
      </c>
      <c r="AE13" s="34" t="s">
        <v>51</v>
      </c>
      <c r="AF13" s="32">
        <v>12</v>
      </c>
      <c r="AG13" s="37" t="s">
        <v>51</v>
      </c>
      <c r="AH13" s="38"/>
      <c r="AJ13" s="19"/>
    </row>
    <row r="14" spans="1:36" s="27" customFormat="1" ht="60" x14ac:dyDescent="0.25">
      <c r="A14" s="31" t="s">
        <v>55</v>
      </c>
      <c r="B14" s="31" t="s">
        <v>56</v>
      </c>
      <c r="C14" s="31" t="s">
        <v>57</v>
      </c>
      <c r="D14" s="32" t="s">
        <v>47</v>
      </c>
      <c r="E14" s="31" t="s">
        <v>48</v>
      </c>
      <c r="F14" s="31" t="s">
        <v>49</v>
      </c>
      <c r="G14" s="32" t="s">
        <v>58</v>
      </c>
      <c r="H14" s="32">
        <v>96</v>
      </c>
      <c r="I14" s="33">
        <v>1700000</v>
      </c>
      <c r="J14" s="34" t="s">
        <v>51</v>
      </c>
      <c r="K14" s="34" t="s">
        <v>51</v>
      </c>
      <c r="L14" s="34">
        <v>1</v>
      </c>
      <c r="M14" s="34">
        <v>1</v>
      </c>
      <c r="N14" s="34" t="s">
        <v>52</v>
      </c>
      <c r="O14" s="32" t="s">
        <v>51</v>
      </c>
      <c r="P14" s="32" t="s">
        <v>51</v>
      </c>
      <c r="Q14" s="32" t="s">
        <v>51</v>
      </c>
      <c r="R14" s="32" t="s">
        <v>52</v>
      </c>
      <c r="S14" s="32" t="s">
        <v>51</v>
      </c>
      <c r="T14" s="32" t="s">
        <v>52</v>
      </c>
      <c r="U14" s="32" t="s">
        <v>52</v>
      </c>
      <c r="V14" s="32" t="s">
        <v>52</v>
      </c>
      <c r="W14" s="34">
        <v>15</v>
      </c>
      <c r="X14" s="34" t="s">
        <v>51</v>
      </c>
      <c r="Y14" s="34" t="s">
        <v>51</v>
      </c>
      <c r="Z14" s="32" t="s">
        <v>53</v>
      </c>
      <c r="AA14" s="35" t="s">
        <v>53</v>
      </c>
      <c r="AB14" s="36">
        <v>146625</v>
      </c>
      <c r="AC14" s="34" t="s">
        <v>54</v>
      </c>
      <c r="AD14" s="34" t="s">
        <v>52</v>
      </c>
      <c r="AE14" s="34" t="s">
        <v>51</v>
      </c>
      <c r="AF14" s="32">
        <v>37</v>
      </c>
      <c r="AG14" s="37" t="s">
        <v>51</v>
      </c>
      <c r="AH14" s="38"/>
      <c r="AJ14" s="19"/>
    </row>
    <row r="15" spans="1:36" ht="96" x14ac:dyDescent="0.25">
      <c r="A15" s="31" t="s">
        <v>59</v>
      </c>
      <c r="B15" s="31" t="s">
        <v>60</v>
      </c>
      <c r="C15" s="31" t="s">
        <v>61</v>
      </c>
      <c r="D15" s="32" t="s">
        <v>47</v>
      </c>
      <c r="E15" s="31" t="s">
        <v>62</v>
      </c>
      <c r="F15" s="31" t="s">
        <v>63</v>
      </c>
      <c r="G15" s="32" t="s">
        <v>58</v>
      </c>
      <c r="H15" s="32">
        <v>72</v>
      </c>
      <c r="I15" s="33">
        <v>1523000</v>
      </c>
      <c r="J15" s="34" t="s">
        <v>51</v>
      </c>
      <c r="K15" s="34" t="s">
        <v>51</v>
      </c>
      <c r="L15" s="34">
        <v>1</v>
      </c>
      <c r="M15" s="34">
        <v>1</v>
      </c>
      <c r="N15" s="34" t="s">
        <v>52</v>
      </c>
      <c r="O15" s="32" t="s">
        <v>51</v>
      </c>
      <c r="P15" s="32" t="s">
        <v>52</v>
      </c>
      <c r="Q15" s="32" t="s">
        <v>51</v>
      </c>
      <c r="R15" s="32" t="s">
        <v>52</v>
      </c>
      <c r="S15" s="32" t="s">
        <v>52</v>
      </c>
      <c r="T15" s="32" t="s">
        <v>52</v>
      </c>
      <c r="U15" s="32" t="s">
        <v>52</v>
      </c>
      <c r="V15" s="32" t="s">
        <v>52</v>
      </c>
      <c r="W15" s="34">
        <v>15</v>
      </c>
      <c r="X15" s="34" t="s">
        <v>51</v>
      </c>
      <c r="Y15" s="34" t="s">
        <v>51</v>
      </c>
      <c r="Z15" s="32" t="s">
        <v>53</v>
      </c>
      <c r="AA15" s="35" t="s">
        <v>53</v>
      </c>
      <c r="AB15" s="36">
        <v>141709.82</v>
      </c>
      <c r="AC15" s="34" t="s">
        <v>54</v>
      </c>
      <c r="AD15" s="34" t="s">
        <v>51</v>
      </c>
      <c r="AE15" s="34" t="s">
        <v>51</v>
      </c>
      <c r="AF15" s="32">
        <v>16</v>
      </c>
      <c r="AG15" s="37" t="s">
        <v>51</v>
      </c>
      <c r="AH15" s="38"/>
      <c r="AI15" s="27"/>
    </row>
    <row r="16" spans="1:36" ht="24" x14ac:dyDescent="0.25">
      <c r="A16" s="31" t="s">
        <v>64</v>
      </c>
      <c r="B16" s="31" t="s">
        <v>65</v>
      </c>
      <c r="C16" s="31" t="s">
        <v>66</v>
      </c>
      <c r="D16" s="32" t="s">
        <v>47</v>
      </c>
      <c r="E16" s="31" t="s">
        <v>67</v>
      </c>
      <c r="F16" s="31" t="s">
        <v>68</v>
      </c>
      <c r="G16" s="32" t="s">
        <v>50</v>
      </c>
      <c r="H16" s="32">
        <v>90</v>
      </c>
      <c r="I16" s="33">
        <v>1699900</v>
      </c>
      <c r="J16" s="34" t="s">
        <v>51</v>
      </c>
      <c r="K16" s="34" t="s">
        <v>51</v>
      </c>
      <c r="L16" s="34">
        <v>1</v>
      </c>
      <c r="M16" s="34">
        <v>1</v>
      </c>
      <c r="N16" s="34" t="s">
        <v>52</v>
      </c>
      <c r="O16" s="32" t="s">
        <v>51</v>
      </c>
      <c r="P16" s="32" t="s">
        <v>52</v>
      </c>
      <c r="Q16" s="32" t="s">
        <v>51</v>
      </c>
      <c r="R16" s="32" t="s">
        <v>52</v>
      </c>
      <c r="S16" s="32" t="s">
        <v>52</v>
      </c>
      <c r="T16" s="32" t="s">
        <v>52</v>
      </c>
      <c r="U16" s="32" t="s">
        <v>52</v>
      </c>
      <c r="V16" s="32" t="s">
        <v>52</v>
      </c>
      <c r="W16" s="34">
        <v>15</v>
      </c>
      <c r="X16" s="34" t="s">
        <v>51</v>
      </c>
      <c r="Y16" s="34" t="s">
        <v>51</v>
      </c>
      <c r="Z16" s="32" t="s">
        <v>53</v>
      </c>
      <c r="AA16" s="35" t="s">
        <v>53</v>
      </c>
      <c r="AB16" s="36">
        <v>144491.5</v>
      </c>
      <c r="AC16" s="34" t="s">
        <v>54</v>
      </c>
      <c r="AD16" s="34" t="s">
        <v>52</v>
      </c>
      <c r="AE16" s="34" t="s">
        <v>51</v>
      </c>
      <c r="AF16" s="32">
        <v>20</v>
      </c>
      <c r="AG16" s="37" t="s">
        <v>51</v>
      </c>
      <c r="AH16" s="38"/>
      <c r="AI16" s="27"/>
    </row>
    <row r="17" spans="1:35" ht="24" x14ac:dyDescent="0.25">
      <c r="A17" s="31" t="s">
        <v>69</v>
      </c>
      <c r="B17" s="31" t="s">
        <v>70</v>
      </c>
      <c r="C17" s="31" t="s">
        <v>71</v>
      </c>
      <c r="D17" s="32" t="s">
        <v>47</v>
      </c>
      <c r="E17" s="31" t="s">
        <v>72</v>
      </c>
      <c r="F17" s="31" t="s">
        <v>73</v>
      </c>
      <c r="G17" s="32" t="s">
        <v>58</v>
      </c>
      <c r="H17" s="32">
        <v>88</v>
      </c>
      <c r="I17" s="33">
        <v>1700000</v>
      </c>
      <c r="J17" s="34" t="s">
        <v>51</v>
      </c>
      <c r="K17" s="34" t="s">
        <v>51</v>
      </c>
      <c r="L17" s="34">
        <v>1</v>
      </c>
      <c r="M17" s="34">
        <v>1</v>
      </c>
      <c r="N17" s="34" t="s">
        <v>52</v>
      </c>
      <c r="O17" s="32" t="s">
        <v>51</v>
      </c>
      <c r="P17" s="32" t="s">
        <v>52</v>
      </c>
      <c r="Q17" s="32" t="s">
        <v>52</v>
      </c>
      <c r="R17" s="32" t="s">
        <v>52</v>
      </c>
      <c r="S17" s="32" t="s">
        <v>51</v>
      </c>
      <c r="T17" s="32" t="s">
        <v>52</v>
      </c>
      <c r="U17" s="32" t="s">
        <v>52</v>
      </c>
      <c r="V17" s="32" t="s">
        <v>52</v>
      </c>
      <c r="W17" s="34">
        <v>15</v>
      </c>
      <c r="X17" s="34" t="s">
        <v>51</v>
      </c>
      <c r="Y17" s="34" t="s">
        <v>51</v>
      </c>
      <c r="Z17" s="32" t="s">
        <v>53</v>
      </c>
      <c r="AA17" s="35" t="s">
        <v>53</v>
      </c>
      <c r="AB17" s="36">
        <v>139160.45000000001</v>
      </c>
      <c r="AC17" s="34" t="s">
        <v>54</v>
      </c>
      <c r="AD17" s="34" t="s">
        <v>51</v>
      </c>
      <c r="AE17" s="34" t="s">
        <v>51</v>
      </c>
      <c r="AF17" s="32">
        <v>1</v>
      </c>
      <c r="AG17" s="37" t="s">
        <v>51</v>
      </c>
      <c r="AH17" s="38"/>
      <c r="AI17" s="27"/>
    </row>
    <row r="18" spans="1:35" ht="24" x14ac:dyDescent="0.25">
      <c r="A18" s="31" t="s">
        <v>74</v>
      </c>
      <c r="B18" s="31" t="s">
        <v>75</v>
      </c>
      <c r="C18" s="31" t="s">
        <v>76</v>
      </c>
      <c r="D18" s="32" t="s">
        <v>47</v>
      </c>
      <c r="E18" s="31" t="s">
        <v>77</v>
      </c>
      <c r="F18" s="31" t="s">
        <v>78</v>
      </c>
      <c r="G18" s="32" t="s">
        <v>58</v>
      </c>
      <c r="H18" s="32">
        <v>96</v>
      </c>
      <c r="I18" s="33">
        <v>1675000</v>
      </c>
      <c r="J18" s="34" t="s">
        <v>51</v>
      </c>
      <c r="K18" s="34" t="s">
        <v>51</v>
      </c>
      <c r="L18" s="34">
        <v>1</v>
      </c>
      <c r="M18" s="34">
        <v>1</v>
      </c>
      <c r="N18" s="34" t="s">
        <v>52</v>
      </c>
      <c r="O18" s="32" t="s">
        <v>51</v>
      </c>
      <c r="P18" s="32" t="s">
        <v>52</v>
      </c>
      <c r="Q18" s="32" t="s">
        <v>52</v>
      </c>
      <c r="R18" s="32" t="s">
        <v>52</v>
      </c>
      <c r="S18" s="32" t="s">
        <v>51</v>
      </c>
      <c r="T18" s="32" t="s">
        <v>52</v>
      </c>
      <c r="U18" s="32" t="s">
        <v>52</v>
      </c>
      <c r="V18" s="32" t="s">
        <v>52</v>
      </c>
      <c r="W18" s="34">
        <v>15</v>
      </c>
      <c r="X18" s="34" t="s">
        <v>51</v>
      </c>
      <c r="Y18" s="34" t="s">
        <v>51</v>
      </c>
      <c r="Z18" s="32" t="s">
        <v>53</v>
      </c>
      <c r="AA18" s="35" t="s">
        <v>53</v>
      </c>
      <c r="AB18" s="36">
        <v>144468.75</v>
      </c>
      <c r="AC18" s="34" t="s">
        <v>54</v>
      </c>
      <c r="AD18" s="34" t="s">
        <v>52</v>
      </c>
      <c r="AE18" s="34" t="s">
        <v>51</v>
      </c>
      <c r="AF18" s="32">
        <v>5</v>
      </c>
      <c r="AG18" s="37" t="s">
        <v>51</v>
      </c>
      <c r="AH18" s="38"/>
      <c r="AI18" s="27"/>
    </row>
    <row r="19" spans="1:35" x14ac:dyDescent="0.25">
      <c r="A19" s="39"/>
      <c r="B19" s="39"/>
      <c r="C19" s="39"/>
      <c r="D19" s="38"/>
      <c r="E19" s="39"/>
      <c r="F19" s="39"/>
      <c r="G19" s="38"/>
      <c r="H19" s="38"/>
      <c r="I19" s="40"/>
      <c r="J19" s="28"/>
      <c r="K19" s="28"/>
      <c r="L19" s="28"/>
      <c r="M19" s="28"/>
      <c r="N19" s="28"/>
      <c r="O19" s="38"/>
      <c r="P19" s="38"/>
      <c r="Q19" s="38"/>
      <c r="R19" s="38"/>
      <c r="S19" s="38"/>
      <c r="T19" s="38"/>
      <c r="U19" s="38"/>
      <c r="V19" s="28"/>
      <c r="W19" s="28"/>
      <c r="X19" s="28"/>
      <c r="Y19" s="38"/>
      <c r="Z19" s="29"/>
      <c r="AA19" s="41"/>
      <c r="AB19" s="28"/>
      <c r="AC19" s="28"/>
      <c r="AD19" s="28"/>
      <c r="AE19" s="28"/>
      <c r="AF19" s="28"/>
      <c r="AG19" s="28"/>
      <c r="AH19" s="38"/>
      <c r="AI19" s="27"/>
    </row>
    <row r="20" spans="1:35" x14ac:dyDescent="0.25">
      <c r="A20" s="22" t="s">
        <v>79</v>
      </c>
      <c r="B20" s="23"/>
      <c r="C20" s="23"/>
      <c r="D20" s="24"/>
      <c r="E20" s="23"/>
      <c r="F20" s="23"/>
      <c r="G20" s="25"/>
      <c r="H20" s="24"/>
      <c r="I20" s="26"/>
      <c r="J20" s="27"/>
      <c r="K20" s="28"/>
      <c r="L20" s="28"/>
      <c r="M20" s="27"/>
      <c r="N20" s="27"/>
      <c r="O20" s="27"/>
      <c r="P20" s="27"/>
      <c r="Q20" s="27"/>
      <c r="R20" s="27"/>
      <c r="S20" s="27"/>
      <c r="T20" s="29"/>
      <c r="U20" s="30"/>
      <c r="V20" s="27"/>
      <c r="W20" s="27"/>
      <c r="X20" s="27"/>
      <c r="Y20" s="27"/>
    </row>
    <row r="21" spans="1:35" ht="36" x14ac:dyDescent="0.25">
      <c r="A21" s="31" t="s">
        <v>80</v>
      </c>
      <c r="B21" s="31" t="s">
        <v>81</v>
      </c>
      <c r="C21" s="31" t="s">
        <v>82</v>
      </c>
      <c r="D21" s="32" t="s">
        <v>47</v>
      </c>
      <c r="E21" s="31" t="s">
        <v>83</v>
      </c>
      <c r="F21" s="31" t="s">
        <v>84</v>
      </c>
      <c r="G21" s="32" t="s">
        <v>58</v>
      </c>
      <c r="H21" s="32">
        <v>111</v>
      </c>
      <c r="I21" s="33">
        <v>1700000</v>
      </c>
      <c r="J21" s="34" t="s">
        <v>51</v>
      </c>
      <c r="K21" s="34" t="s">
        <v>51</v>
      </c>
      <c r="L21" s="34">
        <v>1</v>
      </c>
      <c r="M21" s="34">
        <v>1</v>
      </c>
      <c r="N21" s="34" t="s">
        <v>52</v>
      </c>
      <c r="O21" s="32" t="s">
        <v>52</v>
      </c>
      <c r="P21" s="32" t="s">
        <v>52</v>
      </c>
      <c r="Q21" s="32" t="s">
        <v>52</v>
      </c>
      <c r="R21" s="32" t="s">
        <v>52</v>
      </c>
      <c r="S21" s="32" t="s">
        <v>52</v>
      </c>
      <c r="T21" s="32" t="s">
        <v>52</v>
      </c>
      <c r="U21" s="32" t="s">
        <v>52</v>
      </c>
      <c r="V21" s="32" t="s">
        <v>51</v>
      </c>
      <c r="W21" s="34">
        <v>15</v>
      </c>
      <c r="X21" s="34" t="s">
        <v>51</v>
      </c>
      <c r="Y21" s="34" t="s">
        <v>51</v>
      </c>
      <c r="Z21" s="32" t="s">
        <v>53</v>
      </c>
      <c r="AA21" s="35" t="s">
        <v>53</v>
      </c>
      <c r="AB21" s="36">
        <v>146625</v>
      </c>
      <c r="AC21" s="34" t="s">
        <v>54</v>
      </c>
      <c r="AD21" s="34" t="s">
        <v>51</v>
      </c>
      <c r="AE21" s="34" t="s">
        <v>51</v>
      </c>
      <c r="AF21" s="32">
        <v>48</v>
      </c>
      <c r="AG21" s="37" t="s">
        <v>51</v>
      </c>
    </row>
    <row r="22" spans="1:35" x14ac:dyDescent="0.25">
      <c r="A22" s="39"/>
      <c r="B22" s="39"/>
      <c r="C22" s="39"/>
      <c r="D22" s="24"/>
      <c r="E22" s="39"/>
      <c r="F22" s="39"/>
      <c r="G22" s="38"/>
      <c r="H22" s="42"/>
      <c r="I22" s="43"/>
      <c r="J22" s="28"/>
      <c r="K22" s="28"/>
      <c r="L22" s="28"/>
      <c r="M22" s="38"/>
      <c r="N22" s="38"/>
      <c r="O22" s="38"/>
      <c r="P22" s="38"/>
      <c r="Q22" s="38"/>
      <c r="R22" s="28"/>
      <c r="S22" s="28"/>
      <c r="T22" s="28"/>
      <c r="U22" s="28"/>
      <c r="V22" s="28"/>
      <c r="W22" s="38"/>
      <c r="X22" s="29"/>
      <c r="Y22" s="41"/>
      <c r="Z22" s="28"/>
      <c r="AA22" s="28"/>
      <c r="AB22" s="38"/>
      <c r="AC22" s="27"/>
    </row>
    <row r="23" spans="1:35" x14ac:dyDescent="0.25">
      <c r="A23" s="22" t="s">
        <v>85</v>
      </c>
      <c r="B23" s="39"/>
      <c r="C23" s="39"/>
      <c r="D23" s="24"/>
      <c r="E23" s="39"/>
      <c r="F23" s="39"/>
      <c r="G23" s="38"/>
      <c r="H23" s="42"/>
      <c r="I23" s="43"/>
      <c r="J23" s="28"/>
      <c r="K23" s="28"/>
      <c r="L23" s="28"/>
      <c r="M23" s="38"/>
      <c r="N23" s="38"/>
      <c r="O23" s="38"/>
      <c r="P23" s="38"/>
      <c r="Q23" s="38"/>
      <c r="R23" s="28"/>
      <c r="S23" s="28"/>
      <c r="T23" s="28"/>
      <c r="U23" s="28"/>
      <c r="V23" s="28"/>
      <c r="W23" s="38"/>
      <c r="X23" s="29"/>
      <c r="Y23" s="41"/>
      <c r="Z23" s="28"/>
      <c r="AA23" s="28"/>
      <c r="AB23" s="38"/>
      <c r="AC23" s="27"/>
    </row>
    <row r="24" spans="1:35" x14ac:dyDescent="0.25">
      <c r="A24" s="39" t="s">
        <v>86</v>
      </c>
      <c r="B24" s="39"/>
      <c r="C24" s="39"/>
      <c r="D24" s="38"/>
      <c r="E24" s="39"/>
      <c r="F24" s="39"/>
      <c r="G24" s="38"/>
      <c r="H24" s="38"/>
      <c r="I24" s="40"/>
      <c r="J24" s="28"/>
      <c r="K24" s="28"/>
      <c r="L24" s="28"/>
      <c r="M24" s="28"/>
      <c r="N24" s="28"/>
      <c r="O24" s="38"/>
      <c r="P24" s="38"/>
      <c r="Q24" s="38"/>
      <c r="R24" s="38"/>
      <c r="S24" s="38"/>
      <c r="T24" s="38"/>
      <c r="U24" s="38"/>
      <c r="V24" s="28"/>
      <c r="W24" s="28"/>
      <c r="X24" s="28"/>
      <c r="Y24" s="38"/>
      <c r="Z24" s="29"/>
      <c r="AA24" s="41"/>
      <c r="AB24" s="28"/>
      <c r="AC24" s="28"/>
      <c r="AD24" s="28"/>
      <c r="AE24" s="28"/>
      <c r="AF24" s="28"/>
      <c r="AG24" s="28"/>
      <c r="AH24" s="38"/>
      <c r="AI24" s="27"/>
    </row>
    <row r="25" spans="1:35" x14ac:dyDescent="0.25">
      <c r="A25" s="44"/>
      <c r="B25" s="23"/>
      <c r="C25" s="23"/>
      <c r="D25" s="24"/>
      <c r="E25" s="23"/>
      <c r="F25" s="23"/>
      <c r="G25" s="25"/>
      <c r="H25" s="24"/>
      <c r="I25" s="26"/>
      <c r="J25" s="27"/>
      <c r="K25" s="28"/>
      <c r="L25" s="28"/>
      <c r="M25" s="27"/>
      <c r="N25" s="27"/>
      <c r="O25" s="27"/>
      <c r="P25" s="27"/>
      <c r="Q25" s="27"/>
      <c r="R25" s="27"/>
      <c r="S25" s="27"/>
      <c r="T25" s="29"/>
      <c r="U25" s="30"/>
      <c r="V25" s="27"/>
      <c r="W25" s="27"/>
      <c r="X25" s="27"/>
      <c r="Y25" s="27"/>
    </row>
    <row r="26" spans="1:35" x14ac:dyDescent="0.25">
      <c r="A26" s="22" t="s">
        <v>87</v>
      </c>
      <c r="B26" s="23"/>
      <c r="C26" s="23"/>
      <c r="D26" s="24"/>
      <c r="E26" s="23"/>
      <c r="F26" s="23"/>
      <c r="G26" s="25"/>
      <c r="H26" s="24"/>
      <c r="I26" s="26"/>
      <c r="J26" s="27"/>
      <c r="K26" s="28"/>
      <c r="L26" s="28"/>
      <c r="M26" s="27"/>
      <c r="N26" s="27"/>
      <c r="O26" s="27"/>
      <c r="P26" s="27"/>
      <c r="Q26" s="27"/>
      <c r="R26" s="27"/>
      <c r="S26" s="27"/>
      <c r="T26" s="29"/>
      <c r="U26" s="30"/>
      <c r="V26" s="27"/>
      <c r="W26" s="27"/>
      <c r="X26" s="27"/>
      <c r="Y26" s="27"/>
    </row>
    <row r="27" spans="1:35" ht="36" x14ac:dyDescent="0.25">
      <c r="A27" s="31" t="s">
        <v>88</v>
      </c>
      <c r="B27" s="31" t="s">
        <v>89</v>
      </c>
      <c r="C27" s="31" t="s">
        <v>90</v>
      </c>
      <c r="D27" s="32" t="s">
        <v>47</v>
      </c>
      <c r="E27" s="31" t="s">
        <v>91</v>
      </c>
      <c r="F27" s="31" t="s">
        <v>92</v>
      </c>
      <c r="G27" s="32" t="s">
        <v>58</v>
      </c>
      <c r="H27" s="32">
        <v>96</v>
      </c>
      <c r="I27" s="33">
        <v>1700000</v>
      </c>
      <c r="J27" s="34" t="s">
        <v>51</v>
      </c>
      <c r="K27" s="34" t="s">
        <v>51</v>
      </c>
      <c r="L27" s="34">
        <v>1</v>
      </c>
      <c r="M27" s="34">
        <v>1</v>
      </c>
      <c r="N27" s="34" t="s">
        <v>52</v>
      </c>
      <c r="O27" s="32" t="s">
        <v>52</v>
      </c>
      <c r="P27" s="32" t="s">
        <v>52</v>
      </c>
      <c r="Q27" s="32" t="s">
        <v>52</v>
      </c>
      <c r="R27" s="32" t="s">
        <v>52</v>
      </c>
      <c r="S27" s="32" t="s">
        <v>52</v>
      </c>
      <c r="T27" s="32" t="s">
        <v>52</v>
      </c>
      <c r="U27" s="32" t="s">
        <v>51</v>
      </c>
      <c r="V27" s="32" t="s">
        <v>52</v>
      </c>
      <c r="W27" s="34">
        <v>15</v>
      </c>
      <c r="X27" s="34" t="s">
        <v>51</v>
      </c>
      <c r="Y27" s="34" t="s">
        <v>51</v>
      </c>
      <c r="Z27" s="32" t="s">
        <v>53</v>
      </c>
      <c r="AA27" s="35" t="s">
        <v>53</v>
      </c>
      <c r="AB27" s="36">
        <v>146625</v>
      </c>
      <c r="AC27" s="34" t="s">
        <v>54</v>
      </c>
      <c r="AD27" s="34" t="s">
        <v>51</v>
      </c>
      <c r="AE27" s="34" t="s">
        <v>51</v>
      </c>
      <c r="AF27" s="32">
        <v>14</v>
      </c>
      <c r="AG27" s="37" t="s">
        <v>51</v>
      </c>
    </row>
    <row r="28" spans="1:35" ht="36" x14ac:dyDescent="0.25">
      <c r="A28" s="31" t="s">
        <v>93</v>
      </c>
      <c r="B28" s="31" t="s">
        <v>94</v>
      </c>
      <c r="C28" s="31" t="s">
        <v>95</v>
      </c>
      <c r="D28" s="32" t="s">
        <v>47</v>
      </c>
      <c r="E28" s="31" t="s">
        <v>96</v>
      </c>
      <c r="F28" s="31" t="s">
        <v>97</v>
      </c>
      <c r="G28" s="32" t="s">
        <v>58</v>
      </c>
      <c r="H28" s="32">
        <v>72</v>
      </c>
      <c r="I28" s="33">
        <v>1280000</v>
      </c>
      <c r="J28" s="34" t="s">
        <v>51</v>
      </c>
      <c r="K28" s="34" t="s">
        <v>51</v>
      </c>
      <c r="L28" s="34">
        <v>1</v>
      </c>
      <c r="M28" s="34">
        <v>1</v>
      </c>
      <c r="N28" s="34" t="s">
        <v>52</v>
      </c>
      <c r="O28" s="32" t="s">
        <v>52</v>
      </c>
      <c r="P28" s="32" t="s">
        <v>52</v>
      </c>
      <c r="Q28" s="32" t="s">
        <v>52</v>
      </c>
      <c r="R28" s="32" t="s">
        <v>52</v>
      </c>
      <c r="S28" s="32" t="s">
        <v>52</v>
      </c>
      <c r="T28" s="32" t="s">
        <v>52</v>
      </c>
      <c r="U28" s="32" t="s">
        <v>51</v>
      </c>
      <c r="V28" s="32" t="s">
        <v>52</v>
      </c>
      <c r="W28" s="34">
        <v>15</v>
      </c>
      <c r="X28" s="34" t="s">
        <v>51</v>
      </c>
      <c r="Y28" s="34" t="s">
        <v>51</v>
      </c>
      <c r="Z28" s="32" t="s">
        <v>53</v>
      </c>
      <c r="AA28" s="35" t="s">
        <v>53</v>
      </c>
      <c r="AB28" s="36">
        <v>147200</v>
      </c>
      <c r="AC28" s="34" t="s">
        <v>54</v>
      </c>
      <c r="AD28" s="34" t="s">
        <v>51</v>
      </c>
      <c r="AE28" s="34" t="s">
        <v>51</v>
      </c>
      <c r="AF28" s="32">
        <v>17</v>
      </c>
      <c r="AG28" s="37" t="s">
        <v>51</v>
      </c>
      <c r="AH28" s="38"/>
      <c r="AI28" s="27"/>
    </row>
    <row r="29" spans="1:35" x14ac:dyDescent="0.25">
      <c r="A29" s="39"/>
      <c r="B29" s="39"/>
      <c r="C29" s="39"/>
      <c r="D29" s="24"/>
      <c r="E29" s="39"/>
      <c r="F29" s="39"/>
      <c r="G29" s="38"/>
      <c r="H29" s="42"/>
      <c r="I29" s="43"/>
      <c r="J29" s="28"/>
      <c r="K29" s="28"/>
      <c r="L29" s="28"/>
      <c r="M29" s="38"/>
      <c r="N29" s="38"/>
      <c r="O29" s="38"/>
      <c r="P29" s="38"/>
      <c r="Q29" s="38"/>
      <c r="R29" s="28"/>
      <c r="S29" s="28"/>
      <c r="T29" s="28"/>
      <c r="U29" s="28"/>
      <c r="V29" s="28"/>
      <c r="W29" s="38"/>
      <c r="X29" s="29"/>
      <c r="Y29" s="41"/>
      <c r="Z29" s="28"/>
      <c r="AA29" s="28"/>
      <c r="AB29" s="38"/>
      <c r="AC29" s="27"/>
    </row>
    <row r="30" spans="1:35" x14ac:dyDescent="0.25">
      <c r="A30" s="45" t="s">
        <v>98</v>
      </c>
      <c r="B30" s="23"/>
      <c r="C30" s="23"/>
      <c r="D30" s="24"/>
      <c r="E30" s="23"/>
      <c r="F30" s="23"/>
      <c r="G30" s="25"/>
      <c r="H30" s="24"/>
      <c r="I30" s="26"/>
      <c r="J30" s="28"/>
      <c r="K30" s="28"/>
      <c r="L30" s="28"/>
      <c r="M30" s="28"/>
      <c r="N30" s="28"/>
      <c r="O30" s="28"/>
      <c r="P30" s="28"/>
      <c r="Q30" s="28"/>
      <c r="R30" s="28"/>
      <c r="S30" s="28"/>
      <c r="T30" s="29"/>
      <c r="U30" s="30"/>
      <c r="V30" s="27"/>
      <c r="W30" s="28"/>
      <c r="X30" s="28"/>
      <c r="Y30" s="28"/>
    </row>
    <row r="31" spans="1:35" ht="36" x14ac:dyDescent="0.25">
      <c r="A31" s="31" t="s">
        <v>99</v>
      </c>
      <c r="B31" s="31" t="s">
        <v>100</v>
      </c>
      <c r="C31" s="31" t="s">
        <v>101</v>
      </c>
      <c r="D31" s="32" t="s">
        <v>102</v>
      </c>
      <c r="E31" s="31" t="s">
        <v>103</v>
      </c>
      <c r="F31" s="31" t="s">
        <v>104</v>
      </c>
      <c r="G31" s="32" t="s">
        <v>50</v>
      </c>
      <c r="H31" s="32">
        <v>56</v>
      </c>
      <c r="I31" s="33">
        <v>1290000</v>
      </c>
      <c r="J31" s="34" t="s">
        <v>51</v>
      </c>
      <c r="K31" s="34" t="s">
        <v>51</v>
      </c>
      <c r="L31" s="34">
        <v>1</v>
      </c>
      <c r="M31" s="34">
        <v>1</v>
      </c>
      <c r="N31" s="34" t="s">
        <v>52</v>
      </c>
      <c r="O31" s="32" t="s">
        <v>52</v>
      </c>
      <c r="P31" s="32" t="s">
        <v>52</v>
      </c>
      <c r="Q31" s="32" t="s">
        <v>52</v>
      </c>
      <c r="R31" s="32" t="s">
        <v>52</v>
      </c>
      <c r="S31" s="32" t="s">
        <v>52</v>
      </c>
      <c r="T31" s="32" t="s">
        <v>52</v>
      </c>
      <c r="U31" s="32" t="s">
        <v>52</v>
      </c>
      <c r="V31" s="32" t="s">
        <v>52</v>
      </c>
      <c r="W31" s="34">
        <v>15</v>
      </c>
      <c r="X31" s="34" t="s">
        <v>51</v>
      </c>
      <c r="Y31" s="34" t="s">
        <v>51</v>
      </c>
      <c r="Z31" s="32" t="s">
        <v>53</v>
      </c>
      <c r="AA31" s="35" t="s">
        <v>53</v>
      </c>
      <c r="AB31" s="36">
        <v>165940.07</v>
      </c>
      <c r="AC31" s="34" t="s">
        <v>54</v>
      </c>
      <c r="AD31" s="34" t="s">
        <v>51</v>
      </c>
      <c r="AE31" s="34" t="s">
        <v>51</v>
      </c>
      <c r="AF31" s="32">
        <v>26</v>
      </c>
      <c r="AG31" s="37" t="s">
        <v>51</v>
      </c>
    </row>
    <row r="32" spans="1:35" x14ac:dyDescent="0.25">
      <c r="A32" s="45"/>
      <c r="B32" s="23"/>
      <c r="C32" s="23"/>
      <c r="D32" s="24"/>
      <c r="E32" s="23"/>
      <c r="F32" s="23"/>
      <c r="G32" s="25"/>
      <c r="H32" s="24"/>
      <c r="I32" s="26"/>
      <c r="J32" s="28"/>
      <c r="K32" s="28"/>
      <c r="L32" s="28"/>
      <c r="M32" s="28"/>
      <c r="N32" s="28"/>
      <c r="O32" s="28"/>
      <c r="P32" s="28"/>
      <c r="Q32" s="28"/>
      <c r="R32" s="28"/>
      <c r="S32" s="28"/>
      <c r="T32" s="29"/>
      <c r="U32" s="30"/>
      <c r="V32" s="27"/>
      <c r="W32" s="28"/>
      <c r="X32" s="28"/>
      <c r="Y32" s="28"/>
    </row>
    <row r="33" spans="1:33" x14ac:dyDescent="0.25">
      <c r="A33" s="39"/>
      <c r="B33" s="39"/>
      <c r="C33" s="39"/>
      <c r="D33" s="24"/>
      <c r="E33" s="39"/>
      <c r="F33" s="39"/>
      <c r="G33" s="38"/>
      <c r="H33" s="42"/>
      <c r="I33" s="39"/>
      <c r="J33" s="28"/>
      <c r="K33" s="28"/>
      <c r="L33" s="28"/>
      <c r="M33" s="38"/>
      <c r="N33" s="38"/>
      <c r="O33" s="38"/>
      <c r="P33" s="38"/>
      <c r="Q33" s="38"/>
      <c r="R33" s="28"/>
      <c r="S33" s="28"/>
      <c r="T33" s="28"/>
      <c r="U33" s="28"/>
      <c r="V33" s="28"/>
      <c r="W33" s="38"/>
      <c r="X33" s="29"/>
      <c r="Y33" s="46"/>
      <c r="Z33" s="28"/>
      <c r="AA33" s="28"/>
      <c r="AB33" s="38"/>
      <c r="AC33" s="27"/>
    </row>
    <row r="34" spans="1:33" x14ac:dyDescent="0.25">
      <c r="A34" s="42"/>
      <c r="B34" s="47"/>
      <c r="C34" s="48"/>
      <c r="D34" s="24"/>
      <c r="E34" s="47"/>
      <c r="F34" s="47"/>
      <c r="G34" s="49"/>
      <c r="H34" s="42"/>
      <c r="I34" s="50"/>
      <c r="J34" s="28"/>
      <c r="K34" s="28"/>
      <c r="L34" s="28"/>
      <c r="M34" s="28"/>
      <c r="N34" s="28"/>
      <c r="O34" s="28"/>
      <c r="P34" s="28"/>
      <c r="Q34" s="28"/>
      <c r="R34" s="28"/>
      <c r="S34" s="28"/>
      <c r="T34" s="28"/>
      <c r="U34" s="28"/>
      <c r="V34" s="28"/>
      <c r="W34" s="27"/>
      <c r="X34" s="29"/>
      <c r="Y34" s="51"/>
      <c r="Z34" s="28"/>
      <c r="AA34" s="28"/>
      <c r="AB34" s="28"/>
    </row>
    <row r="35" spans="1:33" x14ac:dyDescent="0.25">
      <c r="A35" s="52" t="s">
        <v>105</v>
      </c>
      <c r="B35" s="47"/>
      <c r="C35" s="48"/>
      <c r="D35" s="24"/>
      <c r="E35" s="47"/>
      <c r="F35" s="47"/>
      <c r="G35" s="49"/>
      <c r="H35" s="42"/>
      <c r="I35" s="50"/>
      <c r="J35" s="28"/>
      <c r="K35" s="28"/>
      <c r="L35" s="28"/>
      <c r="M35" s="28"/>
      <c r="N35" s="28"/>
      <c r="O35" s="28"/>
      <c r="P35" s="28"/>
      <c r="Q35" s="28"/>
      <c r="R35" s="28"/>
      <c r="S35" s="28"/>
      <c r="T35" s="28"/>
      <c r="U35" s="28"/>
      <c r="V35" s="28"/>
      <c r="W35" s="27"/>
      <c r="X35" s="29"/>
      <c r="Y35" s="51"/>
      <c r="Z35" s="28"/>
      <c r="AA35" s="28"/>
      <c r="AB35" s="28"/>
    </row>
    <row r="36" spans="1:33" x14ac:dyDescent="0.25">
      <c r="A36" s="53" t="s">
        <v>106</v>
      </c>
      <c r="B36" s="39"/>
      <c r="C36" s="39"/>
      <c r="D36" s="24"/>
      <c r="E36" s="39"/>
      <c r="F36" s="39"/>
      <c r="G36" s="38"/>
      <c r="H36" s="42"/>
      <c r="I36" s="43"/>
      <c r="J36" s="28"/>
      <c r="K36" s="28"/>
      <c r="L36" s="28"/>
      <c r="M36" s="38"/>
      <c r="N36" s="38"/>
      <c r="O36" s="38"/>
      <c r="P36" s="38"/>
      <c r="Q36" s="38"/>
      <c r="R36" s="28"/>
      <c r="S36" s="28"/>
      <c r="T36" s="28"/>
      <c r="U36" s="28"/>
      <c r="V36" s="28"/>
      <c r="W36" s="38"/>
      <c r="X36" s="29"/>
      <c r="Y36" s="41"/>
      <c r="Z36" s="28"/>
      <c r="AA36" s="28"/>
      <c r="AB36" s="38"/>
      <c r="AC36" s="27"/>
    </row>
    <row r="37" spans="1:33" x14ac:dyDescent="0.25">
      <c r="A37" s="39"/>
      <c r="B37" s="39"/>
      <c r="C37" s="39"/>
      <c r="D37" s="24"/>
      <c r="E37" s="39"/>
      <c r="F37" s="39"/>
      <c r="G37" s="38"/>
      <c r="H37" s="42"/>
      <c r="I37" s="43"/>
      <c r="J37" s="28"/>
      <c r="K37" s="28"/>
      <c r="L37" s="28"/>
      <c r="M37" s="38"/>
      <c r="N37" s="38"/>
      <c r="O37" s="38"/>
      <c r="P37" s="38"/>
      <c r="Q37" s="38"/>
      <c r="R37" s="28"/>
      <c r="S37" s="28"/>
      <c r="T37" s="28"/>
      <c r="U37" s="28"/>
      <c r="V37" s="28"/>
      <c r="W37" s="38"/>
      <c r="X37" s="29"/>
      <c r="Y37" s="41"/>
      <c r="Z37" s="28"/>
      <c r="AA37" s="28"/>
      <c r="AB37" s="38"/>
      <c r="AC37" s="27"/>
    </row>
    <row r="38" spans="1:33" x14ac:dyDescent="0.25">
      <c r="A38" s="54" t="s">
        <v>107</v>
      </c>
      <c r="B38" s="39"/>
      <c r="C38" s="39"/>
      <c r="D38" s="24"/>
      <c r="E38" s="39"/>
      <c r="F38" s="39"/>
      <c r="G38" s="38"/>
      <c r="H38" s="42"/>
      <c r="I38" s="43"/>
      <c r="J38" s="28"/>
      <c r="K38" s="28"/>
      <c r="L38" s="28"/>
      <c r="M38" s="38"/>
      <c r="N38" s="38"/>
      <c r="O38" s="38"/>
      <c r="P38" s="38"/>
      <c r="Q38" s="38"/>
      <c r="R38" s="28"/>
      <c r="S38" s="28"/>
      <c r="T38" s="28"/>
      <c r="U38" s="28"/>
      <c r="V38" s="28"/>
      <c r="W38" s="38"/>
      <c r="X38" s="29"/>
      <c r="Y38" s="41"/>
      <c r="Z38" s="28"/>
      <c r="AA38" s="28"/>
      <c r="AB38" s="38"/>
      <c r="AC38" s="27"/>
    </row>
    <row r="39" spans="1:33" ht="36" x14ac:dyDescent="0.25">
      <c r="A39" s="55" t="s">
        <v>108</v>
      </c>
      <c r="B39" s="55" t="s">
        <v>109</v>
      </c>
      <c r="C39" s="55" t="s">
        <v>110</v>
      </c>
      <c r="D39" s="56" t="s">
        <v>47</v>
      </c>
      <c r="E39" s="55" t="s">
        <v>83</v>
      </c>
      <c r="F39" s="55" t="s">
        <v>111</v>
      </c>
      <c r="G39" s="56" t="s">
        <v>58</v>
      </c>
      <c r="H39" s="56">
        <v>96</v>
      </c>
      <c r="I39" s="57">
        <v>1700000</v>
      </c>
      <c r="J39" s="58" t="s">
        <v>51</v>
      </c>
      <c r="K39" s="58" t="s">
        <v>51</v>
      </c>
      <c r="L39" s="58">
        <v>1</v>
      </c>
      <c r="M39" s="58">
        <v>1</v>
      </c>
      <c r="N39" s="58" t="s">
        <v>52</v>
      </c>
      <c r="O39" s="56" t="s">
        <v>52</v>
      </c>
      <c r="P39" s="56" t="s">
        <v>52</v>
      </c>
      <c r="Q39" s="56" t="s">
        <v>52</v>
      </c>
      <c r="R39" s="56" t="s">
        <v>52</v>
      </c>
      <c r="S39" s="56" t="s">
        <v>52</v>
      </c>
      <c r="T39" s="56" t="s">
        <v>52</v>
      </c>
      <c r="U39" s="56" t="s">
        <v>52</v>
      </c>
      <c r="V39" s="56" t="s">
        <v>52</v>
      </c>
      <c r="W39" s="58">
        <v>15</v>
      </c>
      <c r="X39" s="58" t="s">
        <v>51</v>
      </c>
      <c r="Y39" s="58" t="s">
        <v>51</v>
      </c>
      <c r="Z39" s="56" t="s">
        <v>53</v>
      </c>
      <c r="AA39" s="59" t="s">
        <v>53</v>
      </c>
      <c r="AB39" s="60">
        <v>127563.75</v>
      </c>
      <c r="AC39" s="58" t="s">
        <v>54</v>
      </c>
      <c r="AD39" s="58" t="s">
        <v>51</v>
      </c>
      <c r="AE39" s="58" t="s">
        <v>51</v>
      </c>
      <c r="AF39" s="56">
        <v>2</v>
      </c>
      <c r="AG39" s="61" t="s">
        <v>51</v>
      </c>
    </row>
    <row r="40" spans="1:33" ht="24" x14ac:dyDescent="0.25">
      <c r="A40" s="55" t="s">
        <v>112</v>
      </c>
      <c r="B40" s="55" t="s">
        <v>113</v>
      </c>
      <c r="C40" s="55" t="s">
        <v>114</v>
      </c>
      <c r="D40" s="56" t="s">
        <v>47</v>
      </c>
      <c r="E40" s="55" t="s">
        <v>115</v>
      </c>
      <c r="F40" s="55" t="s">
        <v>116</v>
      </c>
      <c r="G40" s="56" t="s">
        <v>50</v>
      </c>
      <c r="H40" s="56">
        <v>80</v>
      </c>
      <c r="I40" s="57">
        <v>1699990</v>
      </c>
      <c r="J40" s="58" t="s">
        <v>51</v>
      </c>
      <c r="K40" s="58" t="s">
        <v>51</v>
      </c>
      <c r="L40" s="58">
        <v>1</v>
      </c>
      <c r="M40" s="58">
        <v>1</v>
      </c>
      <c r="N40" s="58" t="s">
        <v>52</v>
      </c>
      <c r="O40" s="56" t="s">
        <v>52</v>
      </c>
      <c r="P40" s="56" t="s">
        <v>52</v>
      </c>
      <c r="Q40" s="56" t="s">
        <v>52</v>
      </c>
      <c r="R40" s="56" t="s">
        <v>52</v>
      </c>
      <c r="S40" s="56" t="s">
        <v>52</v>
      </c>
      <c r="T40" s="56" t="s">
        <v>52</v>
      </c>
      <c r="U40" s="56" t="s">
        <v>52</v>
      </c>
      <c r="V40" s="56" t="s">
        <v>52</v>
      </c>
      <c r="W40" s="58">
        <v>15</v>
      </c>
      <c r="X40" s="58" t="s">
        <v>51</v>
      </c>
      <c r="Y40" s="58" t="s">
        <v>51</v>
      </c>
      <c r="Z40" s="56" t="s">
        <v>53</v>
      </c>
      <c r="AA40" s="59" t="s">
        <v>53</v>
      </c>
      <c r="AB40" s="60">
        <v>153075.6</v>
      </c>
      <c r="AC40" s="58" t="s">
        <v>54</v>
      </c>
      <c r="AD40" s="58" t="s">
        <v>51</v>
      </c>
      <c r="AE40" s="58" t="s">
        <v>51</v>
      </c>
      <c r="AF40" s="56">
        <v>4</v>
      </c>
      <c r="AG40" s="61" t="s">
        <v>51</v>
      </c>
    </row>
    <row r="41" spans="1:33" x14ac:dyDescent="0.25">
      <c r="B41" s="19"/>
      <c r="D41" s="19"/>
      <c r="H41" s="19"/>
      <c r="I41" s="62"/>
    </row>
    <row r="42" spans="1:33" ht="14.4" x14ac:dyDescent="0.25">
      <c r="A42" s="63" t="s">
        <v>117</v>
      </c>
      <c r="B42" s="19"/>
      <c r="D42" s="19"/>
      <c r="H42" s="19"/>
      <c r="I42" s="62"/>
    </row>
    <row r="43" spans="1:33" ht="14.4" x14ac:dyDescent="0.25">
      <c r="A43" s="63"/>
      <c r="B43" s="19"/>
      <c r="D43" s="19"/>
      <c r="H43" s="19"/>
      <c r="I43" s="62"/>
    </row>
    <row r="44" spans="1:33" ht="14.55" customHeight="1" x14ac:dyDescent="0.25">
      <c r="A44" s="65" t="s">
        <v>118</v>
      </c>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row>
    <row r="45" spans="1:33"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row>
    <row r="46" spans="1:33" x14ac:dyDescent="0.25">
      <c r="B46" s="19"/>
      <c r="D46" s="19"/>
      <c r="H46" s="19"/>
      <c r="I46" s="62"/>
    </row>
    <row r="47" spans="1:33" x14ac:dyDescent="0.25">
      <c r="B47" s="19"/>
      <c r="D47" s="19"/>
      <c r="H47" s="19"/>
      <c r="I47" s="62"/>
    </row>
    <row r="48" spans="1:33" x14ac:dyDescent="0.25">
      <c r="B48" s="19"/>
      <c r="D48" s="19"/>
      <c r="H48" s="19"/>
      <c r="I48" s="62"/>
    </row>
    <row r="49" spans="5:9" s="19" customFormat="1" x14ac:dyDescent="0.25">
      <c r="E49" s="20"/>
      <c r="I49" s="62"/>
    </row>
    <row r="50" spans="5:9" s="19" customFormat="1" x14ac:dyDescent="0.25">
      <c r="E50" s="20"/>
      <c r="I50" s="62"/>
    </row>
    <row r="51" spans="5:9" s="19" customFormat="1" x14ac:dyDescent="0.25">
      <c r="E51" s="20"/>
      <c r="I51" s="62"/>
    </row>
    <row r="52" spans="5:9" s="19" customFormat="1" x14ac:dyDescent="0.25">
      <c r="E52" s="20"/>
      <c r="I52" s="62"/>
    </row>
    <row r="53" spans="5:9" s="19" customFormat="1" x14ac:dyDescent="0.25">
      <c r="E53" s="20"/>
      <c r="I53" s="62"/>
    </row>
    <row r="54" spans="5:9" s="19" customFormat="1" x14ac:dyDescent="0.25">
      <c r="E54" s="20"/>
      <c r="I54" s="62"/>
    </row>
    <row r="55" spans="5:9" s="19" customFormat="1" x14ac:dyDescent="0.25">
      <c r="E55" s="20"/>
      <c r="I55" s="62"/>
    </row>
    <row r="56" spans="5:9" s="19" customFormat="1" x14ac:dyDescent="0.25">
      <c r="E56" s="20"/>
      <c r="I56" s="62"/>
    </row>
    <row r="57" spans="5:9" s="19" customFormat="1" x14ac:dyDescent="0.25">
      <c r="E57" s="20"/>
      <c r="I57" s="62"/>
    </row>
    <row r="58" spans="5:9" s="19" customFormat="1" x14ac:dyDescent="0.25">
      <c r="E58" s="20"/>
      <c r="I58" s="62"/>
    </row>
    <row r="59" spans="5:9" s="19" customFormat="1" x14ac:dyDescent="0.25">
      <c r="E59" s="20"/>
      <c r="I59" s="62"/>
    </row>
    <row r="60" spans="5:9" s="19" customFormat="1" x14ac:dyDescent="0.25">
      <c r="E60" s="20"/>
      <c r="I60" s="62"/>
    </row>
    <row r="61" spans="5:9" s="19" customFormat="1" x14ac:dyDescent="0.25">
      <c r="E61" s="20"/>
      <c r="I61" s="62"/>
    </row>
    <row r="62" spans="5:9" s="19" customFormat="1" x14ac:dyDescent="0.25">
      <c r="E62" s="20"/>
      <c r="I62" s="62"/>
    </row>
    <row r="63" spans="5:9" s="19" customFormat="1" x14ac:dyDescent="0.25">
      <c r="E63" s="20"/>
      <c r="I63" s="62"/>
    </row>
    <row r="64" spans="5:9" s="19" customFormat="1" x14ac:dyDescent="0.25">
      <c r="E64" s="20"/>
      <c r="I64" s="62"/>
    </row>
    <row r="65" spans="1:36" x14ac:dyDescent="0.25">
      <c r="B65" s="19"/>
      <c r="D65" s="19"/>
      <c r="H65" s="19"/>
      <c r="I65" s="62"/>
    </row>
    <row r="66" spans="1:36" x14ac:dyDescent="0.25">
      <c r="B66" s="19"/>
      <c r="D66" s="19"/>
      <c r="H66" s="19"/>
    </row>
    <row r="67" spans="1:36" x14ac:dyDescent="0.25">
      <c r="B67" s="19"/>
      <c r="D67" s="19"/>
      <c r="H67" s="19"/>
    </row>
    <row r="68" spans="1:36" x14ac:dyDescent="0.25">
      <c r="B68" s="19"/>
      <c r="D68" s="19"/>
      <c r="H68" s="19"/>
    </row>
    <row r="69" spans="1:36" x14ac:dyDescent="0.25">
      <c r="B69" s="19"/>
      <c r="D69" s="19"/>
      <c r="H69" s="19"/>
    </row>
    <row r="70" spans="1:36" x14ac:dyDescent="0.25">
      <c r="B70" s="19"/>
      <c r="D70" s="19"/>
      <c r="H70" s="19"/>
    </row>
    <row r="71" spans="1:36" x14ac:dyDescent="0.25">
      <c r="B71" s="19"/>
      <c r="D71" s="19"/>
      <c r="H71" s="19"/>
    </row>
    <row r="72" spans="1:36" x14ac:dyDescent="0.25">
      <c r="B72" s="19"/>
      <c r="D72" s="19"/>
      <c r="H72" s="19"/>
    </row>
    <row r="73" spans="1:36" x14ac:dyDescent="0.25">
      <c r="B73" s="19"/>
      <c r="D73" s="19"/>
      <c r="H73" s="19"/>
    </row>
    <row r="74" spans="1:36" x14ac:dyDescent="0.25">
      <c r="B74" s="19"/>
      <c r="D74" s="19"/>
      <c r="H74" s="19"/>
    </row>
    <row r="75" spans="1:36" x14ac:dyDescent="0.25">
      <c r="B75" s="19"/>
      <c r="D75" s="19"/>
      <c r="H75" s="19"/>
    </row>
    <row r="76" spans="1:36" x14ac:dyDescent="0.25">
      <c r="B76" s="19"/>
      <c r="D76" s="19"/>
      <c r="H76" s="19"/>
    </row>
    <row r="77" spans="1:36" x14ac:dyDescent="0.25">
      <c r="B77" s="19"/>
      <c r="D77" s="19"/>
      <c r="H77" s="19"/>
    </row>
    <row r="78" spans="1:36" x14ac:dyDescent="0.25">
      <c r="B78" s="19"/>
      <c r="D78" s="19"/>
      <c r="H78" s="19"/>
    </row>
    <row r="79" spans="1:36" s="21" customFormat="1" x14ac:dyDescent="0.25">
      <c r="A79" s="19"/>
      <c r="B79" s="19"/>
      <c r="C79" s="19"/>
      <c r="D79" s="19"/>
      <c r="E79" s="20"/>
      <c r="F79" s="19"/>
      <c r="G79" s="19"/>
      <c r="H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row>
    <row r="80" spans="1:36" s="21" customFormat="1" x14ac:dyDescent="0.25">
      <c r="A80" s="19"/>
      <c r="B80" s="19"/>
      <c r="C80" s="19"/>
      <c r="D80" s="19"/>
      <c r="E80" s="20"/>
      <c r="F80" s="19"/>
      <c r="G80" s="19"/>
      <c r="H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row>
    <row r="81" spans="1:36" s="21" customFormat="1" x14ac:dyDescent="0.25">
      <c r="A81" s="19"/>
      <c r="B81" s="19"/>
      <c r="C81" s="19"/>
      <c r="D81" s="19"/>
      <c r="E81" s="20"/>
      <c r="F81" s="19"/>
      <c r="G81" s="19"/>
      <c r="H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row>
    <row r="82" spans="1:36" s="21" customFormat="1" x14ac:dyDescent="0.25">
      <c r="A82" s="19"/>
      <c r="B82" s="19"/>
      <c r="C82" s="19"/>
      <c r="D82" s="19"/>
      <c r="E82" s="20"/>
      <c r="F82" s="19"/>
      <c r="G82" s="19"/>
      <c r="H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row>
    <row r="83" spans="1:36" s="21" customFormat="1" x14ac:dyDescent="0.25">
      <c r="A83" s="19"/>
      <c r="B83" s="19"/>
      <c r="C83" s="19"/>
      <c r="D83" s="19"/>
      <c r="E83" s="20"/>
      <c r="F83" s="19"/>
      <c r="G83" s="19"/>
      <c r="H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row>
    <row r="84" spans="1:36" s="21" customFormat="1" x14ac:dyDescent="0.25">
      <c r="A84" s="19"/>
      <c r="B84" s="19"/>
      <c r="C84" s="19"/>
      <c r="D84" s="19"/>
      <c r="E84" s="20"/>
      <c r="F84" s="19"/>
      <c r="G84" s="19"/>
      <c r="H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row>
    <row r="85" spans="1:36" s="21" customFormat="1" x14ac:dyDescent="0.25">
      <c r="A85" s="19"/>
      <c r="B85" s="19"/>
      <c r="C85" s="19"/>
      <c r="D85" s="19"/>
      <c r="E85" s="20"/>
      <c r="F85" s="19"/>
      <c r="G85" s="19"/>
      <c r="H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row>
    <row r="86" spans="1:36" s="21" customFormat="1" x14ac:dyDescent="0.25">
      <c r="A86" s="19"/>
      <c r="B86" s="19"/>
      <c r="C86" s="19"/>
      <c r="D86" s="19"/>
      <c r="E86" s="20"/>
      <c r="F86" s="19"/>
      <c r="G86" s="19"/>
      <c r="H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row>
    <row r="87" spans="1:36" s="21" customFormat="1" x14ac:dyDescent="0.25">
      <c r="A87" s="19"/>
      <c r="B87" s="19"/>
      <c r="C87" s="19"/>
      <c r="D87" s="19"/>
      <c r="E87" s="20"/>
      <c r="F87" s="19"/>
      <c r="G87" s="19"/>
      <c r="H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row>
    <row r="88" spans="1:36" s="21" customFormat="1" x14ac:dyDescent="0.25">
      <c r="A88" s="19"/>
      <c r="B88" s="19"/>
      <c r="C88" s="19"/>
      <c r="D88" s="19"/>
      <c r="E88" s="20"/>
      <c r="F88" s="19"/>
      <c r="G88" s="19"/>
      <c r="H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row>
    <row r="89" spans="1:36" s="21" customFormat="1" x14ac:dyDescent="0.25">
      <c r="A89" s="19"/>
      <c r="B89" s="19"/>
      <c r="C89" s="19"/>
      <c r="D89" s="19"/>
      <c r="E89" s="20"/>
      <c r="F89" s="19"/>
      <c r="G89" s="19"/>
      <c r="H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row>
    <row r="90" spans="1:36" s="21" customFormat="1" x14ac:dyDescent="0.25">
      <c r="A90" s="19"/>
      <c r="B90" s="19"/>
      <c r="C90" s="19"/>
      <c r="D90" s="19"/>
      <c r="E90" s="20"/>
      <c r="F90" s="19"/>
      <c r="G90" s="19"/>
      <c r="H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row>
    <row r="91" spans="1:36" s="21" customFormat="1" x14ac:dyDescent="0.25">
      <c r="A91" s="19"/>
      <c r="B91" s="19"/>
      <c r="C91" s="19"/>
      <c r="D91" s="19"/>
      <c r="E91" s="20"/>
      <c r="F91" s="19"/>
      <c r="G91" s="19"/>
      <c r="H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row>
    <row r="92" spans="1:36" s="21" customFormat="1" x14ac:dyDescent="0.25">
      <c r="A92" s="19"/>
      <c r="B92" s="19"/>
      <c r="C92" s="19"/>
      <c r="D92" s="19"/>
      <c r="E92" s="20"/>
      <c r="F92" s="19"/>
      <c r="G92" s="19"/>
      <c r="H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row>
    <row r="93" spans="1:36" s="21" customFormat="1" x14ac:dyDescent="0.25">
      <c r="A93" s="19"/>
      <c r="B93" s="19"/>
      <c r="C93" s="19"/>
      <c r="D93" s="19"/>
      <c r="E93" s="20"/>
      <c r="F93" s="19"/>
      <c r="G93" s="19"/>
      <c r="H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row>
    <row r="94" spans="1:36" s="21" customFormat="1" x14ac:dyDescent="0.25">
      <c r="A94" s="19"/>
      <c r="B94" s="19"/>
      <c r="C94" s="19"/>
      <c r="D94" s="19"/>
      <c r="E94" s="20"/>
      <c r="F94" s="19"/>
      <c r="G94" s="19"/>
      <c r="H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row>
    <row r="95" spans="1:36" s="21" customFormat="1" x14ac:dyDescent="0.25">
      <c r="A95" s="19"/>
      <c r="B95" s="19"/>
      <c r="C95" s="19"/>
      <c r="D95" s="19"/>
      <c r="E95" s="20"/>
      <c r="F95" s="19"/>
      <c r="G95" s="19"/>
      <c r="H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row>
    <row r="96" spans="1:36" s="21" customFormat="1" x14ac:dyDescent="0.25">
      <c r="A96" s="19"/>
      <c r="B96" s="19"/>
      <c r="C96" s="19"/>
      <c r="D96" s="19"/>
      <c r="E96" s="20"/>
      <c r="F96" s="19"/>
      <c r="G96" s="19"/>
      <c r="H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row>
    <row r="97" spans="1:36" s="21" customFormat="1" x14ac:dyDescent="0.25">
      <c r="A97" s="19"/>
      <c r="B97" s="19"/>
      <c r="C97" s="19"/>
      <c r="D97" s="19"/>
      <c r="E97" s="20"/>
      <c r="F97" s="19"/>
      <c r="G97" s="19"/>
      <c r="H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row>
    <row r="98" spans="1:36" s="21" customFormat="1" x14ac:dyDescent="0.25">
      <c r="A98" s="19"/>
      <c r="B98" s="19"/>
      <c r="C98" s="19"/>
      <c r="D98" s="19"/>
      <c r="E98" s="20"/>
      <c r="F98" s="19"/>
      <c r="G98" s="19"/>
      <c r="H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row>
    <row r="99" spans="1:36" s="21" customFormat="1" x14ac:dyDescent="0.25">
      <c r="A99" s="19"/>
      <c r="B99" s="19"/>
      <c r="C99" s="19"/>
      <c r="D99" s="19"/>
      <c r="E99" s="20"/>
      <c r="F99" s="19"/>
      <c r="G99" s="19"/>
      <c r="H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row>
    <row r="100" spans="1:36" s="21" customFormat="1" x14ac:dyDescent="0.25">
      <c r="A100" s="19"/>
      <c r="B100" s="19"/>
      <c r="C100" s="19"/>
      <c r="D100" s="19"/>
      <c r="E100" s="20"/>
      <c r="F100" s="19"/>
      <c r="G100" s="19"/>
      <c r="H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row>
    <row r="101" spans="1:36" s="21" customFormat="1" x14ac:dyDescent="0.25">
      <c r="A101" s="19"/>
      <c r="B101" s="19"/>
      <c r="C101" s="19"/>
      <c r="D101" s="19"/>
      <c r="E101" s="20"/>
      <c r="F101" s="19"/>
      <c r="G101" s="19"/>
      <c r="H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row>
    <row r="102" spans="1:36" s="21" customFormat="1" x14ac:dyDescent="0.25">
      <c r="A102" s="19"/>
      <c r="B102" s="19"/>
      <c r="C102" s="19"/>
      <c r="D102" s="19"/>
      <c r="E102" s="20"/>
      <c r="F102" s="19"/>
      <c r="G102" s="19"/>
      <c r="H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row>
    <row r="103" spans="1:36" s="21" customFormat="1" x14ac:dyDescent="0.25">
      <c r="A103" s="19"/>
      <c r="B103" s="19"/>
      <c r="C103" s="19"/>
      <c r="D103" s="19"/>
      <c r="E103" s="20"/>
      <c r="F103" s="19"/>
      <c r="G103" s="19"/>
      <c r="H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row>
    <row r="104" spans="1:36" s="21" customFormat="1" x14ac:dyDescent="0.25">
      <c r="A104" s="19"/>
      <c r="B104" s="19"/>
      <c r="C104" s="19"/>
      <c r="D104" s="19"/>
      <c r="E104" s="20"/>
      <c r="F104" s="19"/>
      <c r="G104" s="19"/>
      <c r="H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row>
    <row r="105" spans="1:36" s="21" customFormat="1" x14ac:dyDescent="0.25">
      <c r="A105" s="19"/>
      <c r="B105" s="19"/>
      <c r="C105" s="19"/>
      <c r="D105" s="19"/>
      <c r="E105" s="20"/>
      <c r="F105" s="19"/>
      <c r="G105" s="19"/>
      <c r="H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row>
    <row r="106" spans="1:36" s="21" customFormat="1" x14ac:dyDescent="0.25">
      <c r="A106" s="19"/>
      <c r="B106" s="19"/>
      <c r="C106" s="19"/>
      <c r="D106" s="19"/>
      <c r="E106" s="20"/>
      <c r="F106" s="19"/>
      <c r="G106" s="19"/>
      <c r="H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row>
    <row r="107" spans="1:36" s="21" customFormat="1" x14ac:dyDescent="0.25">
      <c r="A107" s="19"/>
      <c r="B107" s="19"/>
      <c r="C107" s="19"/>
      <c r="D107" s="19"/>
      <c r="E107" s="20"/>
      <c r="F107" s="19"/>
      <c r="G107" s="19"/>
      <c r="H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row>
    <row r="108" spans="1:36" s="21" customFormat="1" x14ac:dyDescent="0.25">
      <c r="A108" s="19"/>
      <c r="B108" s="19"/>
      <c r="C108" s="19"/>
      <c r="D108" s="19"/>
      <c r="E108" s="20"/>
      <c r="F108" s="19"/>
      <c r="G108" s="19"/>
      <c r="H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row>
    <row r="109" spans="1:36" s="21" customFormat="1" x14ac:dyDescent="0.25">
      <c r="A109" s="19"/>
      <c r="B109" s="19"/>
      <c r="C109" s="19"/>
      <c r="D109" s="19"/>
      <c r="E109" s="20"/>
      <c r="F109" s="19"/>
      <c r="G109" s="19"/>
      <c r="H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row>
    <row r="110" spans="1:36" s="21" customFormat="1" x14ac:dyDescent="0.25">
      <c r="A110" s="19"/>
      <c r="B110" s="19"/>
      <c r="C110" s="19"/>
      <c r="D110" s="19"/>
      <c r="E110" s="20"/>
      <c r="F110" s="19"/>
      <c r="G110" s="19"/>
      <c r="H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row>
    <row r="111" spans="1:36" s="21" customFormat="1" x14ac:dyDescent="0.25">
      <c r="A111" s="19"/>
      <c r="B111" s="19"/>
      <c r="C111" s="19"/>
      <c r="D111" s="19"/>
      <c r="E111" s="20"/>
      <c r="F111" s="19"/>
      <c r="G111" s="19"/>
      <c r="H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row>
    <row r="112" spans="1:36" s="21" customFormat="1" x14ac:dyDescent="0.25">
      <c r="A112" s="19"/>
      <c r="B112" s="19"/>
      <c r="C112" s="19"/>
      <c r="D112" s="19"/>
      <c r="E112" s="20"/>
      <c r="F112" s="19"/>
      <c r="G112" s="19"/>
      <c r="H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row>
    <row r="113" spans="1:36" s="21" customFormat="1" x14ac:dyDescent="0.25">
      <c r="A113" s="19"/>
      <c r="B113" s="19"/>
      <c r="C113" s="19"/>
      <c r="D113" s="19"/>
      <c r="E113" s="20"/>
      <c r="F113" s="19"/>
      <c r="G113" s="19"/>
      <c r="H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row>
    <row r="114" spans="1:36" s="21" customFormat="1" x14ac:dyDescent="0.25">
      <c r="A114" s="19"/>
      <c r="B114" s="19"/>
      <c r="C114" s="19"/>
      <c r="D114" s="19"/>
      <c r="E114" s="20"/>
      <c r="F114" s="19"/>
      <c r="G114" s="19"/>
      <c r="H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row>
    <row r="115" spans="1:36" s="21" customFormat="1" x14ac:dyDescent="0.25">
      <c r="A115" s="19"/>
      <c r="B115" s="19"/>
      <c r="C115" s="19"/>
      <c r="D115" s="19"/>
      <c r="E115" s="20"/>
      <c r="F115" s="19"/>
      <c r="G115" s="19"/>
      <c r="H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row>
    <row r="116" spans="1:36" s="21" customFormat="1" x14ac:dyDescent="0.25">
      <c r="A116" s="19"/>
      <c r="B116" s="19"/>
      <c r="C116" s="19"/>
      <c r="D116" s="19"/>
      <c r="E116" s="20"/>
      <c r="F116" s="19"/>
      <c r="G116" s="19"/>
      <c r="H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row>
    <row r="117" spans="1:36" s="21" customFormat="1" x14ac:dyDescent="0.25">
      <c r="A117" s="19"/>
      <c r="B117" s="19"/>
      <c r="C117" s="19"/>
      <c r="D117" s="19"/>
      <c r="E117" s="20"/>
      <c r="F117" s="19"/>
      <c r="G117" s="19"/>
      <c r="H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row>
  </sheetData>
  <mergeCells count="27">
    <mergeCell ref="O4:U4"/>
    <mergeCell ref="K9:M9"/>
    <mergeCell ref="A5:C5"/>
    <mergeCell ref="D5:E5"/>
    <mergeCell ref="O5:S5"/>
    <mergeCell ref="T5:U5"/>
    <mergeCell ref="A7:C7"/>
    <mergeCell ref="D7:E7"/>
    <mergeCell ref="A8:C8"/>
    <mergeCell ref="D8:E8"/>
    <mergeCell ref="F9:I9"/>
    <mergeCell ref="X2:Z2"/>
    <mergeCell ref="A44:AE45"/>
    <mergeCell ref="A1:W1"/>
    <mergeCell ref="A2:C2"/>
    <mergeCell ref="D2:E2"/>
    <mergeCell ref="O2:S2"/>
    <mergeCell ref="T2:U2"/>
    <mergeCell ref="X5:Z5"/>
    <mergeCell ref="A6:C6"/>
    <mergeCell ref="D6:E6"/>
    <mergeCell ref="A3:C3"/>
    <mergeCell ref="D3:E3"/>
    <mergeCell ref="O3:S3"/>
    <mergeCell ref="T3:U3"/>
    <mergeCell ref="X3:Z3"/>
    <mergeCell ref="D4:E4"/>
  </mergeCells>
  <pageMargins left="0.7" right="0.7" top="0.75" bottom="0.75" header="0.3" footer="0.3"/>
  <pageSetup paperSize="5" scale="65" fitToHeight="0" orientation="landscape" r:id="rId1"/>
  <headerFooter alignWithMargins="0">
    <oddHeader>&amp;C&amp;"Arial,Bold"&amp;14 RFA 2021-201 -  Board Approved Preliminary Awards&amp;RPage &amp;P of &amp;N</oddHeader>
  </headerFooter>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6791D1-8187-4D4A-B636-102D5BD54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C47363-D7C9-4E97-BB42-CBA35FE703EA}">
  <ds:schemaRefs>
    <ds:schemaRef ds:uri="http://schemas.microsoft.com/sharepoint/v3/contenttype/forms"/>
  </ds:schemaRefs>
</ds:datastoreItem>
</file>

<file path=customXml/itemProps3.xml><?xml version="1.0" encoding="utf-8"?>
<ds:datastoreItem xmlns:ds="http://schemas.openxmlformats.org/officeDocument/2006/customXml" ds:itemID="{CF34476E-B2CB-4F55-B5ED-253EE057DDE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 post 12-10-21 </vt:lpstr>
      <vt:lpstr>'Recommendations post 12-10-21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2021-12-08T15:55:27Z</cp:lastPrinted>
  <dcterms:created xsi:type="dcterms:W3CDTF">2021-12-06T21:18:31Z</dcterms:created>
  <dcterms:modified xsi:type="dcterms:W3CDTF">2021-12-08T15:55:36Z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