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1 Rules and RFAs/Applications invited to enter Credit Underwriting/"/>
    </mc:Choice>
  </mc:AlternateContent>
  <xr:revisionPtr revIDLastSave="22" documentId="8_{806F350D-284E-495B-AF36-12CEFB2783AD}" xr6:coauthVersionLast="47" xr6:coauthVersionMax="47" xr10:uidLastSave="{4CFEC4D9-C844-4DA1-9D61-F125F8777B73}"/>
  <bookViews>
    <workbookView xWindow="-120" yWindow="-120" windowWidth="29040" windowHeight="15720" xr2:uid="{7D30AFD8-1BD3-425B-AEFE-92836BEB00D7}"/>
  </bookViews>
  <sheets>
    <sheet name="Recommendations" sheetId="1" r:id="rId1"/>
  </sheets>
  <definedNames>
    <definedName name="_xlnm.Print_Titles" localSheetId="0">Recommendations!$A:$A,Recommendations!$2:$2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J18" i="1"/>
  <c r="Q18" i="1" s="1"/>
  <c r="H18" i="1"/>
  <c r="M14" i="1"/>
  <c r="J14" i="1"/>
  <c r="Q14" i="1" s="1"/>
  <c r="H14" i="1"/>
</calcChain>
</file>

<file path=xl/sharedStrings.xml><?xml version="1.0" encoding="utf-8"?>
<sst xmlns="http://schemas.openxmlformats.org/spreadsheetml/2006/main" count="374" uniqueCount="117">
  <si>
    <t>Application Number</t>
  </si>
  <si>
    <t>Name of Development</t>
  </si>
  <si>
    <t>County</t>
  </si>
  <si>
    <t>County Size</t>
  </si>
  <si>
    <t>Name of Authorized Principal</t>
  </si>
  <si>
    <t>Name of Developers</t>
  </si>
  <si>
    <t>Dev Category</t>
  </si>
  <si>
    <t>NC/Redev or Rehab for goals?</t>
  </si>
  <si>
    <t>Demo. Commitment</t>
  </si>
  <si>
    <t>Demo for Funding Test</t>
  </si>
  <si>
    <t>SAIL Request</t>
  </si>
  <si>
    <t>ELI Request</t>
  </si>
  <si>
    <t>Total SAIL Request (SAIL + ELI)</t>
  </si>
  <si>
    <t>Eligible For Funding?</t>
  </si>
  <si>
    <t>Veterans Preference?</t>
  </si>
  <si>
    <t>Self-Sourced Applicant?</t>
  </si>
  <si>
    <t>Non-Self-Sourced Family Applicant?</t>
  </si>
  <si>
    <t>Total Number of Units</t>
  </si>
  <si>
    <t>Total Points</t>
  </si>
  <si>
    <t>Per Unit Construction Funding Preference</t>
  </si>
  <si>
    <t>Corporation SAIL Funding Per Set-Aside</t>
  </si>
  <si>
    <t>Leveraging Level</t>
  </si>
  <si>
    <t>Proximity Funding Preference</t>
  </si>
  <si>
    <t>Age of Development Pref, if Pres</t>
  </si>
  <si>
    <t>RA Level 1, 2 or 3 Pref, if Pres</t>
  </si>
  <si>
    <t>ESS Construction Funding Pref, if Pres</t>
  </si>
  <si>
    <t>Actual RA Level, if Pres</t>
  </si>
  <si>
    <t>Florida Job Creation Preference</t>
  </si>
  <si>
    <t>Lottery Number</t>
  </si>
  <si>
    <t>Fund?</t>
  </si>
  <si>
    <t>2022-214BS</t>
  </si>
  <si>
    <t>The Franklin House</t>
  </si>
  <si>
    <t>Lake</t>
  </si>
  <si>
    <t>M</t>
  </si>
  <si>
    <t>Matthew D. Rule</t>
  </si>
  <si>
    <t>National Church Residences</t>
  </si>
  <si>
    <t>A/P</t>
  </si>
  <si>
    <t>R</t>
  </si>
  <si>
    <t>E, Non-ALF</t>
  </si>
  <si>
    <t>E</t>
  </si>
  <si>
    <t>Y</t>
  </si>
  <si>
    <t>N</t>
  </si>
  <si>
    <t>N/A</t>
  </si>
  <si>
    <t>2022-159SN</t>
  </si>
  <si>
    <t>Vista Breeze</t>
  </si>
  <si>
    <t>Miami-Dade</t>
  </si>
  <si>
    <t>L</t>
  </si>
  <si>
    <t>Kenneth Naylor</t>
  </si>
  <si>
    <t>APC Vista Breeze Development, LLC; HACMB Development, LLC</t>
  </si>
  <si>
    <t>NC</t>
  </si>
  <si>
    <t>2022-163SN</t>
  </si>
  <si>
    <t>Bear Creek Commons</t>
  </si>
  <si>
    <t>Pinellas</t>
  </si>
  <si>
    <t>Shawn Wilson</t>
  </si>
  <si>
    <t>Blue Sky Developer, LLC</t>
  </si>
  <si>
    <t>2022-204S</t>
  </si>
  <si>
    <t>Captiva Cove III</t>
  </si>
  <si>
    <t>Broward</t>
  </si>
  <si>
    <t>Mara S. Mades</t>
  </si>
  <si>
    <t>Cornerstone Group Partners, LLC</t>
  </si>
  <si>
    <t>F</t>
  </si>
  <si>
    <t>2022-211S</t>
  </si>
  <si>
    <t>Lofts at San Marco East</t>
  </si>
  <si>
    <t>Duval</t>
  </si>
  <si>
    <t>James R. Hoover</t>
  </si>
  <si>
    <t>TVC Development, Inc.</t>
  </si>
  <si>
    <t>SS</t>
  </si>
  <si>
    <t>2022-192S</t>
  </si>
  <si>
    <t>Quail Roost Transit Village VI</t>
  </si>
  <si>
    <t>Quail Roost VI Development, LLC</t>
  </si>
  <si>
    <t>2022-137BSN</t>
  </si>
  <si>
    <t>Astoria on 9th</t>
  </si>
  <si>
    <t>Manatee</t>
  </si>
  <si>
    <t>Matthew A. Rieger</t>
  </si>
  <si>
    <t>HTG Astoria Developer, LLC</t>
  </si>
  <si>
    <t>2022-190S</t>
  </si>
  <si>
    <t>Ridge Road</t>
  </si>
  <si>
    <t>Leon</t>
  </si>
  <si>
    <t>Clayton Hunter Nelson</t>
  </si>
  <si>
    <t>ECG Ridge Road Developer, LLC</t>
  </si>
  <si>
    <t>2022-186S</t>
  </si>
  <si>
    <t>Falcon Trace II</t>
  </si>
  <si>
    <t>Osceola</t>
  </si>
  <si>
    <t>Domingo Sanchez</t>
  </si>
  <si>
    <t>DDER Development, LLC</t>
  </si>
  <si>
    <t>2022-195BS***</t>
  </si>
  <si>
    <t>College Arms Apartments</t>
  </si>
  <si>
    <t>Putnam</t>
  </si>
  <si>
    <t>S</t>
  </si>
  <si>
    <t>Joseph F. Chapman</t>
  </si>
  <si>
    <t>Royal American Properties, LLC</t>
  </si>
  <si>
    <t>2022-146BSN</t>
  </si>
  <si>
    <t>Princeton Grove</t>
  </si>
  <si>
    <t>Okaloosa</t>
  </si>
  <si>
    <t>HTG Princeton Grove Developer, LLC</t>
  </si>
  <si>
    <t>2022-160S</t>
  </si>
  <si>
    <t>Robert G Hoskins</t>
  </si>
  <si>
    <t>NuRock Development Partners, Inc.</t>
  </si>
  <si>
    <t>2022-165SN</t>
  </si>
  <si>
    <t>Casa di Francesco</t>
  </si>
  <si>
    <t>Hillsborough</t>
  </si>
  <si>
    <t>Blue Sky Developer, LLC; CCDOSP Developer, Inc.</t>
  </si>
  <si>
    <t>2022-144BS</t>
  </si>
  <si>
    <t>Whispering Oaks</t>
  </si>
  <si>
    <t>Orange</t>
  </si>
  <si>
    <t>J. David Page</t>
  </si>
  <si>
    <t>Southport Development, Inc., a WA Corporation doing business in FL as Southport Development Services, Inc.</t>
  </si>
  <si>
    <t>2022-201BSN</t>
  </si>
  <si>
    <t>Naranja Grand II</t>
  </si>
  <si>
    <t>Naranja Grand II Developer, LLC</t>
  </si>
  <si>
    <t>2022-216S</t>
  </si>
  <si>
    <t>Windmill Farms</t>
  </si>
  <si>
    <t>Francisco A Rojo</t>
  </si>
  <si>
    <t>Landmark Development Corp.; Affordable Housing Solutions for Florida, Inc.</t>
  </si>
  <si>
    <t>Applications invited to enter Credit Underwriting</t>
  </si>
  <si>
    <t>Residences at Park View fka Heritage at Park View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</si>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</sst>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44" fontId="3" fillId="0" borderId="1" xfId="2" applyFont="1" applyFill="1" applyBorder="1" applyAlignment="1" applyProtection="1">
      <alignment horizontal="center" vertical="center" textRotation="90" wrapText="1" readingOrder="1"/>
      <protection locked="0"/>
    </xf>
    <xf numFmtId="0" fontId="3" fillId="0" borderId="0" xfId="0" applyFont="1" applyAlignment="1">
      <alignment horizontal="center" vertical="center" textRotation="90" readingOrder="1"/>
    </xf>
    <xf numFmtId="0" fontId="8" fillId="0" borderId="0" xfId="0" applyFont="1"/>
    <xf numFmtId="164" fontId="9" fillId="0" borderId="2" xfId="1" applyNumberFormat="1" applyFont="1" applyFill="1" applyBorder="1" applyAlignment="1" applyProtection="1">
      <alignment vertical="center" wrapText="1" readingOrder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8" fontId="10" fillId="0" borderId="0" xfId="0" applyNumberFormat="1" applyFont="1" applyAlignment="1" applyProtection="1">
      <alignment horizontal="right" vertical="center" wrapText="1" indent="1"/>
      <protection locked="0"/>
    </xf>
    <xf numFmtId="6" fontId="10" fillId="0" borderId="0" xfId="0" applyNumberFormat="1" applyFont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3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left" vertical="center"/>
    </xf>
    <xf numFmtId="164" fontId="9" fillId="2" borderId="2" xfId="1" applyNumberFormat="1" applyFont="1" applyFill="1" applyBorder="1" applyAlignment="1" applyProtection="1">
      <alignment vertical="center" wrapText="1" readingOrder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vertical="center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E05D-C75B-4D2F-88B5-DA6370F06748}">
  <sheetPr>
    <pageSetUpPr fitToPage="1"/>
  </sheetPr>
  <dimension ref="A1:AD94"/>
  <sheetViews>
    <sheetView showGridLines="0" tabSelected="1" zoomScale="120" zoomScaleNormal="120" zoomScaleSheetLayoutView="90" workbookViewId="0">
      <pane xSplit="1" ySplit="2" topLeftCell="B6" activePane="bottomRight" state="frozen"/>
      <selection pane="topRight" activeCell="B1" sqref="B1"/>
      <selection pane="bottomLeft" activeCell="A2" sqref="A2"/>
      <selection pane="bottomRight" activeCell="A12" sqref="A12:AC12"/>
    </sheetView>
  </sheetViews>
  <sheetFormatPr defaultColWidth="9.42578125" defaultRowHeight="12.75" x14ac:dyDescent="0.2"/>
  <cols>
    <col min="1" max="1" width="10.42578125" style="2" customWidth="1"/>
    <col min="2" max="2" width="13" style="17" customWidth="1"/>
    <col min="3" max="3" width="11.42578125" style="2" customWidth="1"/>
    <col min="4" max="4" width="5.42578125" style="2" customWidth="1"/>
    <col min="5" max="5" width="13.5703125" style="16" customWidth="1"/>
    <col min="6" max="6" width="22" style="2" customWidth="1"/>
    <col min="7" max="7" width="5.42578125" style="2" customWidth="1"/>
    <col min="8" max="8" width="10.5703125" style="2" hidden="1" customWidth="1"/>
    <col min="9" max="9" width="5.42578125" style="2" customWidth="1"/>
    <col min="10" max="10" width="11.5703125" style="16" hidden="1" customWidth="1"/>
    <col min="11" max="11" width="9.28515625" style="16" customWidth="1"/>
    <col min="12" max="12" width="7.5703125" style="2" customWidth="1"/>
    <col min="13" max="13" width="10" style="5" customWidth="1"/>
    <col min="14" max="14" width="8.42578125" style="2" customWidth="1"/>
    <col min="15" max="15" width="7.42578125" style="5" customWidth="1"/>
    <col min="16" max="16" width="6.5703125" style="2" customWidth="1"/>
    <col min="17" max="17" width="6.140625" style="16" customWidth="1"/>
    <col min="18" max="19" width="5.5703125" style="2" customWidth="1"/>
    <col min="20" max="20" width="6.28515625" style="2" customWidth="1"/>
    <col min="21" max="21" width="6.28515625" style="2" hidden="1" customWidth="1"/>
    <col min="22" max="22" width="3" style="2" bestFit="1" customWidth="1"/>
    <col min="23" max="27" width="5.42578125" style="2" customWidth="1"/>
    <col min="28" max="28" width="5.140625" style="2" bestFit="1" customWidth="1"/>
    <col min="29" max="29" width="2.85546875" style="2" bestFit="1" customWidth="1"/>
    <col min="30" max="30" width="9.42578125" style="2" hidden="1" customWidth="1"/>
    <col min="31" max="16384" width="9.42578125" style="2"/>
  </cols>
  <sheetData>
    <row r="1" spans="1:30" ht="13.35" customHeight="1" x14ac:dyDescent="0.2">
      <c r="A1" s="18" t="s">
        <v>114</v>
      </c>
      <c r="B1" s="19"/>
      <c r="C1" s="20"/>
      <c r="D1" s="20"/>
      <c r="E1" s="20"/>
      <c r="F1" s="20"/>
      <c r="G1" s="20"/>
      <c r="H1" s="21"/>
      <c r="I1" s="20"/>
      <c r="J1" s="20"/>
      <c r="K1" s="20"/>
      <c r="L1" s="20"/>
      <c r="M1" s="22"/>
      <c r="N1" s="20"/>
      <c r="O1" s="22"/>
      <c r="P1" s="20"/>
      <c r="Q1" s="2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" customFormat="1" ht="86.85" customHeight="1" x14ac:dyDescent="0.2">
      <c r="A2" s="24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6" t="s">
        <v>7</v>
      </c>
      <c r="I2" s="24" t="s">
        <v>8</v>
      </c>
      <c r="J2" s="26" t="s">
        <v>9</v>
      </c>
      <c r="K2" s="24" t="s">
        <v>10</v>
      </c>
      <c r="L2" s="3" t="s">
        <v>11</v>
      </c>
      <c r="M2" s="26" t="s">
        <v>12</v>
      </c>
      <c r="N2" s="24" t="s">
        <v>13</v>
      </c>
      <c r="O2" s="24" t="s">
        <v>14</v>
      </c>
      <c r="P2" s="24" t="s">
        <v>15</v>
      </c>
      <c r="Q2" s="26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4" t="s">
        <v>23</v>
      </c>
      <c r="Y2" s="24" t="s">
        <v>24</v>
      </c>
      <c r="Z2" s="24" t="s">
        <v>25</v>
      </c>
      <c r="AA2" s="24" t="s">
        <v>26</v>
      </c>
      <c r="AB2" s="24" t="s">
        <v>27</v>
      </c>
      <c r="AC2" s="24" t="s">
        <v>28</v>
      </c>
      <c r="AD2" s="25" t="s">
        <v>29</v>
      </c>
    </row>
    <row r="3" spans="1:30" s="4" customFormat="1" ht="36" x14ac:dyDescent="0.2">
      <c r="A3" s="27" t="s">
        <v>70</v>
      </c>
      <c r="B3" s="28" t="s">
        <v>71</v>
      </c>
      <c r="C3" s="27" t="s">
        <v>72</v>
      </c>
      <c r="D3" s="29" t="s">
        <v>33</v>
      </c>
      <c r="E3" s="28" t="s">
        <v>73</v>
      </c>
      <c r="F3" s="28" t="s">
        <v>74</v>
      </c>
      <c r="G3" s="30" t="s">
        <v>49</v>
      </c>
      <c r="H3" s="31" t="s">
        <v>49</v>
      </c>
      <c r="I3" s="32" t="s">
        <v>38</v>
      </c>
      <c r="J3" s="33" t="s">
        <v>39</v>
      </c>
      <c r="K3" s="34">
        <v>4750000</v>
      </c>
      <c r="L3" s="34">
        <v>600000</v>
      </c>
      <c r="M3" s="6">
        <v>5350000</v>
      </c>
      <c r="N3" s="35" t="s">
        <v>40</v>
      </c>
      <c r="O3" s="29" t="s">
        <v>40</v>
      </c>
      <c r="P3" s="29" t="s">
        <v>41</v>
      </c>
      <c r="Q3" s="36" t="s">
        <v>42</v>
      </c>
      <c r="R3" s="30">
        <v>120</v>
      </c>
      <c r="S3" s="40">
        <v>20</v>
      </c>
      <c r="T3" s="39" t="s">
        <v>40</v>
      </c>
      <c r="U3" s="38">
        <v>33662.660000000003</v>
      </c>
      <c r="V3" s="7">
        <v>3</v>
      </c>
      <c r="W3" s="39" t="s">
        <v>40</v>
      </c>
      <c r="X3" s="39" t="s">
        <v>42</v>
      </c>
      <c r="Y3" s="39" t="s">
        <v>42</v>
      </c>
      <c r="Z3" s="39" t="s">
        <v>42</v>
      </c>
      <c r="AA3" s="39" t="s">
        <v>42</v>
      </c>
      <c r="AB3" s="39" t="s">
        <v>40</v>
      </c>
      <c r="AC3" s="30">
        <v>79</v>
      </c>
      <c r="AD3" s="39" t="s">
        <v>40</v>
      </c>
    </row>
    <row r="4" spans="1:30" ht="60" x14ac:dyDescent="0.2">
      <c r="A4" s="27" t="s">
        <v>102</v>
      </c>
      <c r="B4" s="28" t="s">
        <v>103</v>
      </c>
      <c r="C4" s="27" t="s">
        <v>104</v>
      </c>
      <c r="D4" s="29" t="s">
        <v>46</v>
      </c>
      <c r="E4" s="28" t="s">
        <v>105</v>
      </c>
      <c r="F4" s="28" t="s">
        <v>106</v>
      </c>
      <c r="G4" s="30" t="s">
        <v>49</v>
      </c>
      <c r="H4" s="31" t="s">
        <v>49</v>
      </c>
      <c r="I4" s="32" t="s">
        <v>60</v>
      </c>
      <c r="J4" s="33" t="s">
        <v>60</v>
      </c>
      <c r="K4" s="34">
        <v>3960000</v>
      </c>
      <c r="L4" s="34">
        <v>600000</v>
      </c>
      <c r="M4" s="6">
        <v>4560000</v>
      </c>
      <c r="N4" s="35" t="s">
        <v>40</v>
      </c>
      <c r="O4" s="29" t="s">
        <v>41</v>
      </c>
      <c r="P4" s="29" t="s">
        <v>41</v>
      </c>
      <c r="Q4" s="36" t="s">
        <v>40</v>
      </c>
      <c r="R4" s="30">
        <v>183</v>
      </c>
      <c r="S4" s="40">
        <v>20</v>
      </c>
      <c r="T4" s="39" t="s">
        <v>40</v>
      </c>
      <c r="U4" s="38">
        <v>22894.43</v>
      </c>
      <c r="V4" s="7">
        <v>2</v>
      </c>
      <c r="W4" s="39" t="s">
        <v>40</v>
      </c>
      <c r="X4" s="39" t="s">
        <v>42</v>
      </c>
      <c r="Y4" s="39" t="s">
        <v>42</v>
      </c>
      <c r="Z4" s="39" t="s">
        <v>42</v>
      </c>
      <c r="AA4" s="39" t="s">
        <v>42</v>
      </c>
      <c r="AB4" s="39" t="s">
        <v>40</v>
      </c>
      <c r="AC4" s="30">
        <v>20</v>
      </c>
      <c r="AD4" s="39" t="s">
        <v>40</v>
      </c>
    </row>
    <row r="5" spans="1:30" s="1" customFormat="1" ht="36" x14ac:dyDescent="0.2">
      <c r="A5" s="27" t="s">
        <v>91</v>
      </c>
      <c r="B5" s="28" t="s">
        <v>92</v>
      </c>
      <c r="C5" s="27" t="s">
        <v>93</v>
      </c>
      <c r="D5" s="29" t="s">
        <v>33</v>
      </c>
      <c r="E5" s="28" t="s">
        <v>73</v>
      </c>
      <c r="F5" s="28" t="s">
        <v>94</v>
      </c>
      <c r="G5" s="30" t="s">
        <v>49</v>
      </c>
      <c r="H5" s="31" t="s">
        <v>49</v>
      </c>
      <c r="I5" s="32" t="s">
        <v>38</v>
      </c>
      <c r="J5" s="33" t="s">
        <v>39</v>
      </c>
      <c r="K5" s="34">
        <v>4250000</v>
      </c>
      <c r="L5" s="34">
        <v>600000</v>
      </c>
      <c r="M5" s="6">
        <v>4850000</v>
      </c>
      <c r="N5" s="35" t="s">
        <v>40</v>
      </c>
      <c r="O5" s="29" t="s">
        <v>40</v>
      </c>
      <c r="P5" s="29" t="s">
        <v>41</v>
      </c>
      <c r="Q5" s="36" t="s">
        <v>42</v>
      </c>
      <c r="R5" s="30">
        <v>107</v>
      </c>
      <c r="S5" s="40">
        <v>20</v>
      </c>
      <c r="T5" s="39" t="s">
        <v>40</v>
      </c>
      <c r="U5" s="38">
        <v>33761.68</v>
      </c>
      <c r="V5" s="7">
        <v>4</v>
      </c>
      <c r="W5" s="39" t="s">
        <v>40</v>
      </c>
      <c r="X5" s="39" t="s">
        <v>42</v>
      </c>
      <c r="Y5" s="39" t="s">
        <v>42</v>
      </c>
      <c r="Z5" s="39" t="s">
        <v>42</v>
      </c>
      <c r="AA5" s="39" t="s">
        <v>42</v>
      </c>
      <c r="AB5" s="39" t="s">
        <v>40</v>
      </c>
      <c r="AC5" s="30">
        <v>61</v>
      </c>
      <c r="AD5" s="39" t="s">
        <v>40</v>
      </c>
    </row>
    <row r="6" spans="1:30" s="1" customFormat="1" ht="36" x14ac:dyDescent="0.2">
      <c r="A6" s="27" t="s">
        <v>43</v>
      </c>
      <c r="B6" s="28" t="s">
        <v>44</v>
      </c>
      <c r="C6" s="27" t="s">
        <v>45</v>
      </c>
      <c r="D6" s="29" t="s">
        <v>46</v>
      </c>
      <c r="E6" s="28" t="s">
        <v>47</v>
      </c>
      <c r="F6" s="28" t="s">
        <v>48</v>
      </c>
      <c r="G6" s="30" t="s">
        <v>49</v>
      </c>
      <c r="H6" s="31" t="s">
        <v>49</v>
      </c>
      <c r="I6" s="32" t="s">
        <v>38</v>
      </c>
      <c r="J6" s="33" t="s">
        <v>39</v>
      </c>
      <c r="K6" s="34">
        <v>3000000</v>
      </c>
      <c r="L6" s="34">
        <v>600000</v>
      </c>
      <c r="M6" s="6">
        <v>3600000</v>
      </c>
      <c r="N6" s="35" t="s">
        <v>40</v>
      </c>
      <c r="O6" s="29" t="s">
        <v>40</v>
      </c>
      <c r="P6" s="29" t="s">
        <v>41</v>
      </c>
      <c r="Q6" s="36" t="s">
        <v>42</v>
      </c>
      <c r="R6" s="30">
        <v>119</v>
      </c>
      <c r="S6" s="40">
        <v>20</v>
      </c>
      <c r="T6" s="39" t="s">
        <v>40</v>
      </c>
      <c r="U6" s="38">
        <v>19938.54</v>
      </c>
      <c r="V6" s="7">
        <v>1</v>
      </c>
      <c r="W6" s="39" t="s">
        <v>40</v>
      </c>
      <c r="X6" s="39" t="s">
        <v>42</v>
      </c>
      <c r="Y6" s="39" t="s">
        <v>42</v>
      </c>
      <c r="Z6" s="39" t="s">
        <v>42</v>
      </c>
      <c r="AA6" s="39" t="s">
        <v>42</v>
      </c>
      <c r="AB6" s="39" t="s">
        <v>40</v>
      </c>
      <c r="AC6" s="30">
        <v>23</v>
      </c>
      <c r="AD6" s="39" t="s">
        <v>40</v>
      </c>
    </row>
    <row r="7" spans="1:30" s="1" customFormat="1" ht="48" x14ac:dyDescent="0.2">
      <c r="A7" s="42" t="s">
        <v>95</v>
      </c>
      <c r="B7" s="43" t="s">
        <v>115</v>
      </c>
      <c r="C7" s="42" t="s">
        <v>45</v>
      </c>
      <c r="D7" s="44" t="s">
        <v>46</v>
      </c>
      <c r="E7" s="43" t="s">
        <v>96</v>
      </c>
      <c r="F7" s="43" t="s">
        <v>97</v>
      </c>
      <c r="G7" s="45" t="s">
        <v>49</v>
      </c>
      <c r="H7" s="46" t="s">
        <v>49</v>
      </c>
      <c r="I7" s="47" t="s">
        <v>60</v>
      </c>
      <c r="J7" s="48" t="s">
        <v>66</v>
      </c>
      <c r="K7" s="49">
        <v>3000000</v>
      </c>
      <c r="L7" s="49">
        <v>600000</v>
      </c>
      <c r="M7" s="50">
        <v>3600000</v>
      </c>
      <c r="N7" s="51" t="s">
        <v>40</v>
      </c>
      <c r="O7" s="44" t="s">
        <v>41</v>
      </c>
      <c r="P7" s="44" t="s">
        <v>40</v>
      </c>
      <c r="Q7" s="52" t="s">
        <v>66</v>
      </c>
      <c r="R7" s="45">
        <v>103</v>
      </c>
      <c r="S7" s="53">
        <v>20</v>
      </c>
      <c r="T7" s="54" t="s">
        <v>40</v>
      </c>
      <c r="U7" s="55">
        <v>25264.77</v>
      </c>
      <c r="V7" s="56">
        <v>5</v>
      </c>
      <c r="W7" s="54" t="s">
        <v>40</v>
      </c>
      <c r="X7" s="54" t="s">
        <v>42</v>
      </c>
      <c r="Y7" s="54" t="s">
        <v>42</v>
      </c>
      <c r="Z7" s="54" t="s">
        <v>42</v>
      </c>
      <c r="AA7" s="54" t="s">
        <v>42</v>
      </c>
      <c r="AB7" s="54" t="s">
        <v>40</v>
      </c>
      <c r="AC7" s="45">
        <v>84</v>
      </c>
      <c r="AD7" s="39" t="s">
        <v>40</v>
      </c>
    </row>
    <row r="8" spans="1:30" s="1" customFormat="1" ht="36" x14ac:dyDescent="0.2">
      <c r="A8" s="27" t="s">
        <v>50</v>
      </c>
      <c r="B8" s="28" t="s">
        <v>51</v>
      </c>
      <c r="C8" s="27" t="s">
        <v>52</v>
      </c>
      <c r="D8" s="29" t="s">
        <v>46</v>
      </c>
      <c r="E8" s="28" t="s">
        <v>53</v>
      </c>
      <c r="F8" s="28" t="s">
        <v>54</v>
      </c>
      <c r="G8" s="30" t="s">
        <v>49</v>
      </c>
      <c r="H8" s="31" t="s">
        <v>49</v>
      </c>
      <c r="I8" s="32" t="s">
        <v>38</v>
      </c>
      <c r="J8" s="33" t="s">
        <v>39</v>
      </c>
      <c r="K8" s="34">
        <v>2250000</v>
      </c>
      <c r="L8" s="34">
        <v>600000</v>
      </c>
      <c r="M8" s="6">
        <v>2850000</v>
      </c>
      <c r="N8" s="35" t="s">
        <v>40</v>
      </c>
      <c r="O8" s="29" t="s">
        <v>40</v>
      </c>
      <c r="P8" s="29" t="s">
        <v>41</v>
      </c>
      <c r="Q8" s="36" t="s">
        <v>42</v>
      </c>
      <c r="R8" s="30">
        <v>85</v>
      </c>
      <c r="S8" s="37">
        <v>20</v>
      </c>
      <c r="T8" s="35" t="s">
        <v>40</v>
      </c>
      <c r="U8" s="38">
        <v>22511.25</v>
      </c>
      <c r="V8" s="7">
        <v>2</v>
      </c>
      <c r="W8" s="35" t="s">
        <v>40</v>
      </c>
      <c r="X8" s="35" t="s">
        <v>42</v>
      </c>
      <c r="Y8" s="35" t="s">
        <v>42</v>
      </c>
      <c r="Z8" s="35" t="s">
        <v>42</v>
      </c>
      <c r="AA8" s="35" t="s">
        <v>42</v>
      </c>
      <c r="AB8" s="35" t="s">
        <v>40</v>
      </c>
      <c r="AC8" s="30">
        <v>7</v>
      </c>
      <c r="AD8" s="39" t="s">
        <v>40</v>
      </c>
    </row>
    <row r="9" spans="1:30" s="1" customFormat="1" ht="36" x14ac:dyDescent="0.2">
      <c r="A9" s="27" t="s">
        <v>98</v>
      </c>
      <c r="B9" s="28" t="s">
        <v>99</v>
      </c>
      <c r="C9" s="27" t="s">
        <v>100</v>
      </c>
      <c r="D9" s="29" t="s">
        <v>46</v>
      </c>
      <c r="E9" s="28" t="s">
        <v>53</v>
      </c>
      <c r="F9" s="28" t="s">
        <v>101</v>
      </c>
      <c r="G9" s="30" t="s">
        <v>49</v>
      </c>
      <c r="H9" s="31" t="s">
        <v>49</v>
      </c>
      <c r="I9" s="32" t="s">
        <v>38</v>
      </c>
      <c r="J9" s="33" t="s">
        <v>39</v>
      </c>
      <c r="K9" s="34">
        <v>3500000</v>
      </c>
      <c r="L9" s="34">
        <v>600000</v>
      </c>
      <c r="M9" s="6">
        <v>4100000</v>
      </c>
      <c r="N9" s="35" t="s">
        <v>40</v>
      </c>
      <c r="O9" s="29" t="s">
        <v>40</v>
      </c>
      <c r="P9" s="29" t="s">
        <v>41</v>
      </c>
      <c r="Q9" s="36" t="s">
        <v>42</v>
      </c>
      <c r="R9" s="30">
        <v>140</v>
      </c>
      <c r="S9" s="37">
        <v>20</v>
      </c>
      <c r="T9" s="35" t="s">
        <v>40</v>
      </c>
      <c r="U9" s="38">
        <v>24437.5</v>
      </c>
      <c r="V9" s="7">
        <v>2</v>
      </c>
      <c r="W9" s="35" t="s">
        <v>40</v>
      </c>
      <c r="X9" s="35" t="s">
        <v>42</v>
      </c>
      <c r="Y9" s="35" t="s">
        <v>42</v>
      </c>
      <c r="Z9" s="35" t="s">
        <v>42</v>
      </c>
      <c r="AA9" s="35" t="s">
        <v>42</v>
      </c>
      <c r="AB9" s="35" t="s">
        <v>40</v>
      </c>
      <c r="AC9" s="30">
        <v>72</v>
      </c>
      <c r="AD9" s="39" t="s">
        <v>40</v>
      </c>
    </row>
    <row r="10" spans="1:30" s="1" customFormat="1" ht="24" x14ac:dyDescent="0.2">
      <c r="A10" s="27" t="s">
        <v>80</v>
      </c>
      <c r="B10" s="28" t="s">
        <v>81</v>
      </c>
      <c r="C10" s="27" t="s">
        <v>82</v>
      </c>
      <c r="D10" s="29" t="s">
        <v>33</v>
      </c>
      <c r="E10" s="28" t="s">
        <v>83</v>
      </c>
      <c r="F10" s="28" t="s">
        <v>84</v>
      </c>
      <c r="G10" s="30" t="s">
        <v>49</v>
      </c>
      <c r="H10" s="31" t="s">
        <v>49</v>
      </c>
      <c r="I10" s="32" t="s">
        <v>60</v>
      </c>
      <c r="J10" s="33" t="s">
        <v>60</v>
      </c>
      <c r="K10" s="34">
        <v>6000000</v>
      </c>
      <c r="L10" s="34">
        <v>600000</v>
      </c>
      <c r="M10" s="6">
        <v>6600000</v>
      </c>
      <c r="N10" s="35" t="s">
        <v>40</v>
      </c>
      <c r="O10" s="29" t="s">
        <v>41</v>
      </c>
      <c r="P10" s="29" t="s">
        <v>41</v>
      </c>
      <c r="Q10" s="36" t="s">
        <v>40</v>
      </c>
      <c r="R10" s="30">
        <v>354</v>
      </c>
      <c r="S10" s="40">
        <v>20</v>
      </c>
      <c r="T10" s="39" t="s">
        <v>40</v>
      </c>
      <c r="U10" s="38">
        <v>14413.98</v>
      </c>
      <c r="V10" s="7">
        <v>1</v>
      </c>
      <c r="W10" s="39" t="s">
        <v>40</v>
      </c>
      <c r="X10" s="39" t="s">
        <v>42</v>
      </c>
      <c r="Y10" s="39" t="s">
        <v>42</v>
      </c>
      <c r="Z10" s="39" t="s">
        <v>42</v>
      </c>
      <c r="AA10" s="39" t="s">
        <v>42</v>
      </c>
      <c r="AB10" s="39" t="s">
        <v>40</v>
      </c>
      <c r="AC10" s="30">
        <v>74</v>
      </c>
      <c r="AD10" s="39" t="s">
        <v>40</v>
      </c>
    </row>
    <row r="11" spans="1:30" s="1" customFormat="1" ht="24" x14ac:dyDescent="0.2">
      <c r="A11" s="27" t="s">
        <v>75</v>
      </c>
      <c r="B11" s="28" t="s">
        <v>76</v>
      </c>
      <c r="C11" s="27" t="s">
        <v>77</v>
      </c>
      <c r="D11" s="29" t="s">
        <v>33</v>
      </c>
      <c r="E11" s="28" t="s">
        <v>78</v>
      </c>
      <c r="F11" s="28" t="s">
        <v>79</v>
      </c>
      <c r="G11" s="30" t="s">
        <v>49</v>
      </c>
      <c r="H11" s="31" t="s">
        <v>49</v>
      </c>
      <c r="I11" s="32" t="s">
        <v>60</v>
      </c>
      <c r="J11" s="33" t="s">
        <v>66</v>
      </c>
      <c r="K11" s="34">
        <v>5500000</v>
      </c>
      <c r="L11" s="34"/>
      <c r="M11" s="6">
        <v>5500000</v>
      </c>
      <c r="N11" s="35" t="s">
        <v>40</v>
      </c>
      <c r="O11" s="29" t="s">
        <v>41</v>
      </c>
      <c r="P11" s="29" t="s">
        <v>40</v>
      </c>
      <c r="Q11" s="36" t="s">
        <v>66</v>
      </c>
      <c r="R11" s="30">
        <v>250</v>
      </c>
      <c r="S11" s="40">
        <v>20</v>
      </c>
      <c r="T11" s="39" t="s">
        <v>40</v>
      </c>
      <c r="U11" s="38">
        <v>23276</v>
      </c>
      <c r="V11" s="7">
        <v>4</v>
      </c>
      <c r="W11" s="39" t="s">
        <v>40</v>
      </c>
      <c r="X11" s="39" t="s">
        <v>42</v>
      </c>
      <c r="Y11" s="39" t="s">
        <v>42</v>
      </c>
      <c r="Z11" s="39" t="s">
        <v>42</v>
      </c>
      <c r="AA11" s="39" t="s">
        <v>42</v>
      </c>
      <c r="AB11" s="39" t="s">
        <v>40</v>
      </c>
      <c r="AC11" s="30">
        <v>8</v>
      </c>
      <c r="AD11" s="39" t="s">
        <v>40</v>
      </c>
    </row>
    <row r="12" spans="1:30" s="1" customFormat="1" ht="36" x14ac:dyDescent="0.2">
      <c r="A12" s="42" t="s">
        <v>67</v>
      </c>
      <c r="B12" s="43" t="s">
        <v>68</v>
      </c>
      <c r="C12" s="42" t="s">
        <v>45</v>
      </c>
      <c r="D12" s="44" t="s">
        <v>46</v>
      </c>
      <c r="E12" s="43" t="s">
        <v>47</v>
      </c>
      <c r="F12" s="43" t="s">
        <v>69</v>
      </c>
      <c r="G12" s="45" t="s">
        <v>49</v>
      </c>
      <c r="H12" s="46" t="s">
        <v>49</v>
      </c>
      <c r="I12" s="47" t="s">
        <v>60</v>
      </c>
      <c r="J12" s="48" t="s">
        <v>66</v>
      </c>
      <c r="K12" s="49">
        <v>7000000</v>
      </c>
      <c r="L12" s="49">
        <v>600000</v>
      </c>
      <c r="M12" s="50">
        <v>7600000</v>
      </c>
      <c r="N12" s="51" t="s">
        <v>40</v>
      </c>
      <c r="O12" s="44" t="s">
        <v>41</v>
      </c>
      <c r="P12" s="44" t="s">
        <v>40</v>
      </c>
      <c r="Q12" s="52" t="s">
        <v>66</v>
      </c>
      <c r="R12" s="45">
        <v>300</v>
      </c>
      <c r="S12" s="53">
        <v>20</v>
      </c>
      <c r="T12" s="54" t="s">
        <v>40</v>
      </c>
      <c r="U12" s="55">
        <v>19142.900000000001</v>
      </c>
      <c r="V12" s="56">
        <v>1</v>
      </c>
      <c r="W12" s="54" t="s">
        <v>40</v>
      </c>
      <c r="X12" s="54" t="s">
        <v>42</v>
      </c>
      <c r="Y12" s="54" t="s">
        <v>42</v>
      </c>
      <c r="Z12" s="54" t="s">
        <v>42</v>
      </c>
      <c r="AA12" s="54" t="s">
        <v>42</v>
      </c>
      <c r="AB12" s="54" t="s">
        <v>40</v>
      </c>
      <c r="AC12" s="45">
        <v>49</v>
      </c>
      <c r="AD12" s="39" t="s">
        <v>40</v>
      </c>
    </row>
    <row r="13" spans="1:30" ht="24" x14ac:dyDescent="0.2">
      <c r="A13" s="27" t="s">
        <v>85</v>
      </c>
      <c r="B13" s="28" t="s">
        <v>86</v>
      </c>
      <c r="C13" s="27" t="s">
        <v>87</v>
      </c>
      <c r="D13" s="29" t="s">
        <v>88</v>
      </c>
      <c r="E13" s="28" t="s">
        <v>89</v>
      </c>
      <c r="F13" s="28" t="s">
        <v>90</v>
      </c>
      <c r="G13" s="30" t="s">
        <v>36</v>
      </c>
      <c r="H13" s="31" t="s">
        <v>37</v>
      </c>
      <c r="I13" s="32" t="s">
        <v>60</v>
      </c>
      <c r="J13" s="33" t="s">
        <v>60</v>
      </c>
      <c r="K13" s="34">
        <v>4999860</v>
      </c>
      <c r="L13" s="34">
        <v>522100</v>
      </c>
      <c r="M13" s="6">
        <v>5521960</v>
      </c>
      <c r="N13" s="35" t="s">
        <v>40</v>
      </c>
      <c r="O13" s="29" t="s">
        <v>41</v>
      </c>
      <c r="P13" s="29" t="s">
        <v>41</v>
      </c>
      <c r="Q13" s="36" t="s">
        <v>40</v>
      </c>
      <c r="R13" s="30">
        <v>108</v>
      </c>
      <c r="S13" s="37">
        <v>20</v>
      </c>
      <c r="T13" s="35" t="s">
        <v>40</v>
      </c>
      <c r="U13" s="38">
        <v>53239.25</v>
      </c>
      <c r="V13" s="7">
        <v>4</v>
      </c>
      <c r="W13" s="35" t="s">
        <v>40</v>
      </c>
      <c r="X13" s="35" t="s">
        <v>40</v>
      </c>
      <c r="Y13" s="35" t="s">
        <v>40</v>
      </c>
      <c r="Z13" s="35" t="s">
        <v>41</v>
      </c>
      <c r="AA13" s="35">
        <v>1</v>
      </c>
      <c r="AB13" s="35" t="s">
        <v>40</v>
      </c>
      <c r="AC13" s="30">
        <v>29</v>
      </c>
      <c r="AD13" s="39" t="s">
        <v>40</v>
      </c>
    </row>
    <row r="14" spans="1:30" s="1" customFormat="1" ht="24" x14ac:dyDescent="0.2">
      <c r="A14" s="27" t="s">
        <v>107</v>
      </c>
      <c r="B14" s="28" t="s">
        <v>108</v>
      </c>
      <c r="C14" s="27" t="s">
        <v>45</v>
      </c>
      <c r="D14" s="29" t="s">
        <v>46</v>
      </c>
      <c r="E14" s="28" t="s">
        <v>73</v>
      </c>
      <c r="F14" s="28" t="s">
        <v>109</v>
      </c>
      <c r="G14" s="30" t="s">
        <v>49</v>
      </c>
      <c r="H14" s="31" t="str">
        <f>IF(OR(G14="P",G14="A/P",G14="R",G14="A/R"),"R","NC")</f>
        <v>NC</v>
      </c>
      <c r="I14" s="32" t="s">
        <v>60</v>
      </c>
      <c r="J14" s="33" t="str">
        <f>IF(P14="Y","SS",IF(I14="F","F","E"))</f>
        <v>SS</v>
      </c>
      <c r="K14" s="34">
        <v>5000000</v>
      </c>
      <c r="L14" s="34">
        <v>600000</v>
      </c>
      <c r="M14" s="6">
        <f>K14+L14</f>
        <v>5600000</v>
      </c>
      <c r="N14" s="35" t="s">
        <v>40</v>
      </c>
      <c r="O14" s="29" t="s">
        <v>41</v>
      </c>
      <c r="P14" s="29" t="s">
        <v>40</v>
      </c>
      <c r="Q14" s="36" t="str">
        <f>IF(P14="","",IF(J14="e","N/A",IF(AND(I14="F",P14="N"),"Y","SS")))</f>
        <v>SS</v>
      </c>
      <c r="R14" s="30">
        <v>200</v>
      </c>
      <c r="S14" s="37">
        <v>20</v>
      </c>
      <c r="T14" s="35" t="s">
        <v>40</v>
      </c>
      <c r="U14" s="38">
        <v>20510.25</v>
      </c>
      <c r="V14" s="7">
        <v>2</v>
      </c>
      <c r="W14" s="35" t="s">
        <v>40</v>
      </c>
      <c r="X14" s="35" t="s">
        <v>42</v>
      </c>
      <c r="Y14" s="35" t="s">
        <v>42</v>
      </c>
      <c r="Z14" s="35" t="s">
        <v>42</v>
      </c>
      <c r="AA14" s="35" t="s">
        <v>42</v>
      </c>
      <c r="AB14" s="35" t="s">
        <v>40</v>
      </c>
      <c r="AC14" s="30">
        <v>76</v>
      </c>
      <c r="AD14" s="39" t="s">
        <v>40</v>
      </c>
    </row>
    <row r="15" spans="1:30" s="1" customFormat="1" ht="24" x14ac:dyDescent="0.2">
      <c r="A15" s="27" t="s">
        <v>55</v>
      </c>
      <c r="B15" s="28" t="s">
        <v>56</v>
      </c>
      <c r="C15" s="27" t="s">
        <v>57</v>
      </c>
      <c r="D15" s="29" t="s">
        <v>46</v>
      </c>
      <c r="E15" s="28" t="s">
        <v>58</v>
      </c>
      <c r="F15" s="28" t="s">
        <v>59</v>
      </c>
      <c r="G15" s="30" t="s">
        <v>49</v>
      </c>
      <c r="H15" s="31" t="s">
        <v>49</v>
      </c>
      <c r="I15" s="32" t="s">
        <v>60</v>
      </c>
      <c r="J15" s="33" t="s">
        <v>60</v>
      </c>
      <c r="K15" s="34">
        <v>3180000</v>
      </c>
      <c r="L15" s="34">
        <v>600000</v>
      </c>
      <c r="M15" s="6">
        <v>3780000</v>
      </c>
      <c r="N15" s="35" t="s">
        <v>40</v>
      </c>
      <c r="O15" s="29" t="s">
        <v>41</v>
      </c>
      <c r="P15" s="29" t="s">
        <v>41</v>
      </c>
      <c r="Q15" s="36" t="s">
        <v>40</v>
      </c>
      <c r="R15" s="30">
        <v>106</v>
      </c>
      <c r="S15" s="37">
        <v>20</v>
      </c>
      <c r="T15" s="35" t="s">
        <v>40</v>
      </c>
      <c r="U15" s="38">
        <v>23288.47</v>
      </c>
      <c r="V15" s="7">
        <v>2</v>
      </c>
      <c r="W15" s="35" t="s">
        <v>40</v>
      </c>
      <c r="X15" s="35" t="s">
        <v>42</v>
      </c>
      <c r="Y15" s="35" t="s">
        <v>42</v>
      </c>
      <c r="Z15" s="35" t="s">
        <v>42</v>
      </c>
      <c r="AA15" s="35" t="s">
        <v>42</v>
      </c>
      <c r="AB15" s="35" t="s">
        <v>40</v>
      </c>
      <c r="AC15" s="30">
        <v>21</v>
      </c>
      <c r="AD15" s="39" t="s">
        <v>40</v>
      </c>
    </row>
    <row r="16" spans="1:30" s="1" customFormat="1" ht="81" customHeight="1" x14ac:dyDescent="0.2">
      <c r="A16" s="27" t="s">
        <v>61</v>
      </c>
      <c r="B16" s="28" t="s">
        <v>62</v>
      </c>
      <c r="C16" s="27" t="s">
        <v>63</v>
      </c>
      <c r="D16" s="29" t="s">
        <v>46</v>
      </c>
      <c r="E16" s="28" t="s">
        <v>64</v>
      </c>
      <c r="F16" s="28" t="s">
        <v>65</v>
      </c>
      <c r="G16" s="30" t="s">
        <v>49</v>
      </c>
      <c r="H16" s="31" t="s">
        <v>49</v>
      </c>
      <c r="I16" s="32" t="s">
        <v>60</v>
      </c>
      <c r="J16" s="33" t="s">
        <v>66</v>
      </c>
      <c r="K16" s="34">
        <v>3600000</v>
      </c>
      <c r="L16" s="34">
        <v>600000</v>
      </c>
      <c r="M16" s="6">
        <v>4200000</v>
      </c>
      <c r="N16" s="35" t="s">
        <v>40</v>
      </c>
      <c r="O16" s="29" t="s">
        <v>41</v>
      </c>
      <c r="P16" s="29" t="s">
        <v>40</v>
      </c>
      <c r="Q16" s="36" t="s">
        <v>66</v>
      </c>
      <c r="R16" s="30">
        <v>172</v>
      </c>
      <c r="S16" s="37">
        <v>20</v>
      </c>
      <c r="T16" s="35" t="s">
        <v>40</v>
      </c>
      <c r="U16" s="38">
        <v>20459.3</v>
      </c>
      <c r="V16" s="7">
        <v>2</v>
      </c>
      <c r="W16" s="35" t="s">
        <v>40</v>
      </c>
      <c r="X16" s="35" t="s">
        <v>42</v>
      </c>
      <c r="Y16" s="35" t="s">
        <v>42</v>
      </c>
      <c r="Z16" s="35" t="s">
        <v>42</v>
      </c>
      <c r="AA16" s="35" t="s">
        <v>42</v>
      </c>
      <c r="AB16" s="35" t="s">
        <v>40</v>
      </c>
      <c r="AC16" s="30">
        <v>17</v>
      </c>
      <c r="AD16" s="39" t="s">
        <v>40</v>
      </c>
    </row>
    <row r="17" spans="1:30" s="1" customFormat="1" ht="36" x14ac:dyDescent="0.2">
      <c r="A17" s="27" t="s">
        <v>30</v>
      </c>
      <c r="B17" s="28" t="s">
        <v>31</v>
      </c>
      <c r="C17" s="27" t="s">
        <v>32</v>
      </c>
      <c r="D17" s="29" t="s">
        <v>33</v>
      </c>
      <c r="E17" s="28" t="s">
        <v>34</v>
      </c>
      <c r="F17" s="28" t="s">
        <v>35</v>
      </c>
      <c r="G17" s="30" t="s">
        <v>36</v>
      </c>
      <c r="H17" s="31" t="s">
        <v>37</v>
      </c>
      <c r="I17" s="32" t="s">
        <v>38</v>
      </c>
      <c r="J17" s="33" t="s">
        <v>39</v>
      </c>
      <c r="K17" s="34">
        <v>1500000</v>
      </c>
      <c r="L17" s="34">
        <v>411000</v>
      </c>
      <c r="M17" s="6">
        <v>1911000</v>
      </c>
      <c r="N17" s="35" t="s">
        <v>40</v>
      </c>
      <c r="O17" s="29" t="s">
        <v>41</v>
      </c>
      <c r="P17" s="29" t="s">
        <v>41</v>
      </c>
      <c r="Q17" s="36" t="s">
        <v>42</v>
      </c>
      <c r="R17" s="30">
        <v>46</v>
      </c>
      <c r="S17" s="37">
        <v>20</v>
      </c>
      <c r="T17" s="35" t="s">
        <v>40</v>
      </c>
      <c r="U17" s="38">
        <v>32625</v>
      </c>
      <c r="V17" s="7">
        <v>1</v>
      </c>
      <c r="W17" s="35" t="s">
        <v>40</v>
      </c>
      <c r="X17" s="35" t="s">
        <v>40</v>
      </c>
      <c r="Y17" s="35" t="s">
        <v>40</v>
      </c>
      <c r="Z17" s="35" t="s">
        <v>40</v>
      </c>
      <c r="AA17" s="35">
        <v>1</v>
      </c>
      <c r="AB17" s="35" t="s">
        <v>40</v>
      </c>
      <c r="AC17" s="30">
        <v>45</v>
      </c>
      <c r="AD17" s="39"/>
    </row>
    <row r="18" spans="1:30" s="1" customFormat="1" ht="36" x14ac:dyDescent="0.2">
      <c r="A18" s="27" t="s">
        <v>110</v>
      </c>
      <c r="B18" s="28" t="s">
        <v>111</v>
      </c>
      <c r="C18" s="27" t="s">
        <v>45</v>
      </c>
      <c r="D18" s="29" t="s">
        <v>46</v>
      </c>
      <c r="E18" s="28" t="s">
        <v>112</v>
      </c>
      <c r="F18" s="28" t="s">
        <v>113</v>
      </c>
      <c r="G18" s="30" t="s">
        <v>49</v>
      </c>
      <c r="H18" s="31" t="str">
        <f>IF(OR(G18="P",G18="A/P",G18="R",G18="A/R"),"R","NC")</f>
        <v>NC</v>
      </c>
      <c r="I18" s="32" t="s">
        <v>60</v>
      </c>
      <c r="J18" s="33" t="str">
        <f>IF(P18="Y","SS",IF(I18="F","F","E"))</f>
        <v>SS</v>
      </c>
      <c r="K18" s="34">
        <v>6300000</v>
      </c>
      <c r="L18" s="34"/>
      <c r="M18" s="6">
        <f>K18+L18</f>
        <v>6300000</v>
      </c>
      <c r="N18" s="35" t="s">
        <v>40</v>
      </c>
      <c r="O18" s="29" t="s">
        <v>41</v>
      </c>
      <c r="P18" s="29" t="s">
        <v>40</v>
      </c>
      <c r="Q18" s="36" t="str">
        <f>IF(P18="","",IF(J18="e","N/A",IF(AND(I18="F",P18="N"),"Y","SS")))</f>
        <v>SS</v>
      </c>
      <c r="R18" s="30">
        <v>274</v>
      </c>
      <c r="S18" s="37">
        <v>20</v>
      </c>
      <c r="T18" s="35" t="s">
        <v>40</v>
      </c>
      <c r="U18" s="38">
        <v>21163.86</v>
      </c>
      <c r="V18" s="41">
        <v>3</v>
      </c>
      <c r="W18" s="35" t="s">
        <v>41</v>
      </c>
      <c r="X18" s="35" t="s">
        <v>42</v>
      </c>
      <c r="Y18" s="35" t="s">
        <v>42</v>
      </c>
      <c r="Z18" s="35" t="s">
        <v>42</v>
      </c>
      <c r="AA18" s="35" t="s">
        <v>42</v>
      </c>
      <c r="AB18" s="35" t="s">
        <v>40</v>
      </c>
      <c r="AC18" s="30">
        <v>1</v>
      </c>
      <c r="AD18" s="39"/>
    </row>
    <row r="19" spans="1:30" s="12" customFormat="1" x14ac:dyDescent="0.2">
      <c r="A19" s="15"/>
      <c r="B19" s="15"/>
      <c r="C19" s="15"/>
      <c r="D19" s="8"/>
      <c r="E19" s="15"/>
      <c r="F19" s="15"/>
      <c r="G19" s="8"/>
      <c r="H19" s="8"/>
      <c r="I19" s="8"/>
      <c r="J19" s="10"/>
      <c r="K19" s="11"/>
      <c r="L19" s="8"/>
      <c r="M19" s="9"/>
      <c r="N19" s="10"/>
      <c r="O19" s="9"/>
      <c r="P19" s="13"/>
      <c r="R19" s="14"/>
    </row>
    <row r="20" spans="1:30" x14ac:dyDescent="0.2">
      <c r="A20" s="57" t="s">
        <v>116</v>
      </c>
      <c r="B20" s="58"/>
      <c r="E20" s="2"/>
      <c r="J20" s="2"/>
      <c r="K20" s="2"/>
      <c r="Q20" s="2"/>
      <c r="R20" s="16"/>
    </row>
    <row r="21" spans="1:30" x14ac:dyDescent="0.2">
      <c r="A21" s="12"/>
      <c r="B21" s="2"/>
      <c r="E21" s="2"/>
      <c r="J21" s="2"/>
      <c r="K21" s="2"/>
      <c r="Q21" s="2"/>
      <c r="R21" s="16"/>
    </row>
    <row r="22" spans="1:30" x14ac:dyDescent="0.2">
      <c r="B22" s="2"/>
      <c r="E22" s="2"/>
      <c r="J22" s="2"/>
      <c r="K22" s="2"/>
      <c r="Q22" s="2"/>
      <c r="R22" s="16"/>
    </row>
    <row r="23" spans="1:30" x14ac:dyDescent="0.2">
      <c r="B23" s="2"/>
      <c r="E23" s="2"/>
      <c r="J23" s="2"/>
      <c r="K23" s="2"/>
      <c r="Q23" s="2"/>
      <c r="R23" s="16"/>
    </row>
    <row r="24" spans="1:30" x14ac:dyDescent="0.2">
      <c r="B24" s="2"/>
      <c r="E24" s="2"/>
      <c r="J24" s="2"/>
      <c r="K24" s="2"/>
      <c r="Q24" s="2"/>
      <c r="R24" s="16"/>
    </row>
    <row r="25" spans="1:30" x14ac:dyDescent="0.2">
      <c r="B25" s="2"/>
      <c r="E25" s="2"/>
      <c r="J25" s="2"/>
      <c r="K25" s="2"/>
      <c r="Q25" s="2"/>
      <c r="R25" s="16"/>
    </row>
    <row r="26" spans="1:30" ht="5.0999999999999996" customHeight="1" x14ac:dyDescent="0.2">
      <c r="B26" s="2"/>
      <c r="E26" s="2"/>
      <c r="J26" s="2"/>
      <c r="K26" s="2"/>
      <c r="Q26" s="2"/>
      <c r="R26" s="16"/>
    </row>
    <row r="27" spans="1:30" x14ac:dyDescent="0.2">
      <c r="B27" s="2"/>
      <c r="E27" s="2"/>
      <c r="J27" s="2"/>
      <c r="K27" s="2"/>
      <c r="Q27" s="2"/>
      <c r="R27" s="16"/>
    </row>
    <row r="28" spans="1:30" x14ac:dyDescent="0.2">
      <c r="B28" s="2"/>
      <c r="E28" s="2"/>
      <c r="J28" s="2"/>
      <c r="K28" s="2"/>
      <c r="Q28" s="2"/>
      <c r="R28" s="16"/>
    </row>
    <row r="29" spans="1:30" x14ac:dyDescent="0.2">
      <c r="B29" s="2"/>
      <c r="E29" s="2"/>
      <c r="J29" s="2"/>
      <c r="K29" s="2"/>
      <c r="Q29" s="2"/>
      <c r="R29" s="16"/>
    </row>
    <row r="30" spans="1:30" x14ac:dyDescent="0.2">
      <c r="B30" s="2"/>
      <c r="E30" s="2"/>
      <c r="J30" s="2"/>
      <c r="K30" s="2"/>
      <c r="Q30" s="2"/>
      <c r="R30" s="16"/>
    </row>
    <row r="31" spans="1:30" x14ac:dyDescent="0.2">
      <c r="B31" s="2"/>
      <c r="E31" s="2"/>
      <c r="J31" s="2"/>
      <c r="K31" s="2"/>
      <c r="Q31" s="2"/>
      <c r="R31" s="16"/>
    </row>
    <row r="32" spans="1:30" x14ac:dyDescent="0.2">
      <c r="B32" s="2"/>
      <c r="E32" s="2"/>
      <c r="J32" s="2"/>
      <c r="K32" s="2"/>
      <c r="Q32" s="2"/>
      <c r="R32" s="16"/>
    </row>
    <row r="33" spans="2:18" x14ac:dyDescent="0.2">
      <c r="B33" s="2"/>
      <c r="E33" s="2"/>
      <c r="J33" s="2"/>
      <c r="K33" s="2"/>
      <c r="Q33" s="2"/>
      <c r="R33" s="16"/>
    </row>
    <row r="34" spans="2:18" x14ac:dyDescent="0.2">
      <c r="B34" s="2"/>
      <c r="E34" s="2"/>
      <c r="J34" s="2"/>
      <c r="K34" s="2"/>
      <c r="Q34" s="2"/>
      <c r="R34" s="16"/>
    </row>
    <row r="35" spans="2:18" x14ac:dyDescent="0.2">
      <c r="B35" s="2"/>
      <c r="E35" s="2"/>
      <c r="J35" s="2"/>
      <c r="K35" s="2"/>
      <c r="Q35" s="2"/>
      <c r="R35" s="16"/>
    </row>
    <row r="36" spans="2:18" x14ac:dyDescent="0.2">
      <c r="B36" s="2"/>
      <c r="E36" s="2"/>
      <c r="J36" s="2"/>
      <c r="K36" s="2"/>
      <c r="Q36" s="2"/>
      <c r="R36" s="16"/>
    </row>
    <row r="37" spans="2:18" x14ac:dyDescent="0.2">
      <c r="B37" s="2"/>
      <c r="E37" s="2"/>
      <c r="J37" s="2"/>
      <c r="K37" s="2"/>
      <c r="Q37" s="2"/>
      <c r="R37" s="16"/>
    </row>
    <row r="38" spans="2:18" x14ac:dyDescent="0.2">
      <c r="B38" s="2"/>
      <c r="E38" s="2"/>
      <c r="J38" s="2"/>
      <c r="K38" s="2"/>
      <c r="Q38" s="2"/>
      <c r="R38" s="16"/>
    </row>
    <row r="39" spans="2:18" x14ac:dyDescent="0.2">
      <c r="B39" s="2"/>
      <c r="E39" s="2"/>
      <c r="J39" s="2"/>
      <c r="K39" s="2"/>
      <c r="Q39" s="2"/>
      <c r="R39" s="16"/>
    </row>
    <row r="40" spans="2:18" x14ac:dyDescent="0.2">
      <c r="B40" s="2"/>
      <c r="E40" s="2"/>
      <c r="J40" s="2"/>
      <c r="K40" s="2"/>
      <c r="Q40" s="2"/>
      <c r="R40" s="16"/>
    </row>
    <row r="41" spans="2:18" x14ac:dyDescent="0.2">
      <c r="B41" s="2"/>
      <c r="E41" s="2"/>
      <c r="J41" s="2"/>
      <c r="K41" s="2"/>
      <c r="Q41" s="2"/>
      <c r="R41" s="16"/>
    </row>
    <row r="42" spans="2:18" x14ac:dyDescent="0.2">
      <c r="B42" s="2"/>
      <c r="E42" s="2"/>
      <c r="J42" s="2"/>
      <c r="K42" s="2"/>
    </row>
    <row r="43" spans="2:18" x14ac:dyDescent="0.2">
      <c r="B43" s="2"/>
      <c r="E43" s="2"/>
      <c r="J43" s="2"/>
      <c r="K43" s="2"/>
    </row>
    <row r="44" spans="2:18" x14ac:dyDescent="0.2">
      <c r="B44" s="2"/>
      <c r="E44" s="2"/>
      <c r="J44" s="2"/>
      <c r="K44" s="2"/>
    </row>
    <row r="45" spans="2:18" x14ac:dyDescent="0.2">
      <c r="B45" s="2"/>
      <c r="E45" s="2"/>
      <c r="J45" s="2"/>
      <c r="K45" s="2"/>
    </row>
    <row r="46" spans="2:18" x14ac:dyDescent="0.2">
      <c r="B46" s="2"/>
      <c r="E46" s="2"/>
      <c r="J46" s="2"/>
      <c r="K46" s="2"/>
    </row>
    <row r="47" spans="2:18" x14ac:dyDescent="0.2">
      <c r="B47" s="2"/>
      <c r="E47" s="2"/>
      <c r="J47" s="2"/>
      <c r="K47" s="2"/>
    </row>
    <row r="48" spans="2:18" x14ac:dyDescent="0.2">
      <c r="B48" s="2"/>
      <c r="E48" s="2"/>
      <c r="J48" s="2"/>
      <c r="K48" s="2"/>
    </row>
    <row r="49" spans="2:11" x14ac:dyDescent="0.2">
      <c r="B49" s="2"/>
      <c r="E49" s="2"/>
      <c r="J49" s="2"/>
      <c r="K49" s="2"/>
    </row>
    <row r="50" spans="2:11" x14ac:dyDescent="0.2">
      <c r="B50" s="2"/>
      <c r="E50" s="2"/>
      <c r="J50" s="2"/>
      <c r="K50" s="2"/>
    </row>
    <row r="51" spans="2:11" x14ac:dyDescent="0.2">
      <c r="B51" s="2"/>
      <c r="E51" s="2"/>
      <c r="J51" s="2"/>
      <c r="K51" s="2"/>
    </row>
    <row r="52" spans="2:11" x14ac:dyDescent="0.2">
      <c r="B52" s="2"/>
      <c r="E52" s="2"/>
      <c r="J52" s="2"/>
      <c r="K52" s="2"/>
    </row>
    <row r="53" spans="2:11" x14ac:dyDescent="0.2">
      <c r="B53" s="2"/>
      <c r="E53" s="2"/>
      <c r="J53" s="2"/>
      <c r="K53" s="2"/>
    </row>
    <row r="54" spans="2:11" x14ac:dyDescent="0.2">
      <c r="B54" s="2"/>
      <c r="E54" s="2"/>
      <c r="J54" s="2"/>
      <c r="K54" s="2"/>
    </row>
    <row r="55" spans="2:11" x14ac:dyDescent="0.2">
      <c r="B55" s="2"/>
      <c r="E55" s="2"/>
      <c r="J55" s="2"/>
      <c r="K55" s="2"/>
    </row>
    <row r="56" spans="2:11" x14ac:dyDescent="0.2">
      <c r="B56" s="2"/>
      <c r="E56" s="2"/>
      <c r="J56" s="2"/>
      <c r="K56" s="2"/>
    </row>
    <row r="57" spans="2:11" x14ac:dyDescent="0.2">
      <c r="B57" s="2"/>
      <c r="E57" s="2"/>
      <c r="J57" s="2"/>
      <c r="K57" s="2"/>
    </row>
    <row r="58" spans="2:11" x14ac:dyDescent="0.2">
      <c r="B58" s="2"/>
      <c r="E58" s="2"/>
      <c r="J58" s="2"/>
      <c r="K58" s="2"/>
    </row>
    <row r="59" spans="2:11" x14ac:dyDescent="0.2">
      <c r="B59" s="2"/>
      <c r="E59" s="2"/>
      <c r="J59" s="2"/>
      <c r="K59" s="2"/>
    </row>
    <row r="60" spans="2:11" x14ac:dyDescent="0.2">
      <c r="B60" s="2"/>
      <c r="E60" s="2"/>
      <c r="J60" s="2"/>
      <c r="K60" s="2"/>
    </row>
    <row r="61" spans="2:11" x14ac:dyDescent="0.2">
      <c r="B61" s="2"/>
      <c r="E61" s="2"/>
      <c r="J61" s="2"/>
      <c r="K61" s="2"/>
    </row>
    <row r="62" spans="2:11" x14ac:dyDescent="0.2">
      <c r="B62" s="2"/>
      <c r="E62" s="2"/>
      <c r="J62" s="2"/>
      <c r="K62" s="2"/>
    </row>
    <row r="63" spans="2:11" x14ac:dyDescent="0.2">
      <c r="B63" s="2"/>
      <c r="E63" s="2"/>
      <c r="J63" s="2"/>
      <c r="K63" s="2"/>
    </row>
    <row r="64" spans="2:11" x14ac:dyDescent="0.2">
      <c r="B64" s="2"/>
      <c r="E64" s="2"/>
      <c r="J64" s="2"/>
      <c r="K64" s="2"/>
    </row>
    <row r="65" spans="2:11" x14ac:dyDescent="0.2">
      <c r="B65" s="2"/>
      <c r="E65" s="2"/>
      <c r="J65" s="2"/>
      <c r="K65" s="2"/>
    </row>
    <row r="66" spans="2:11" x14ac:dyDescent="0.2">
      <c r="B66" s="2"/>
      <c r="E66" s="2"/>
      <c r="J66" s="2"/>
      <c r="K66" s="2"/>
    </row>
    <row r="67" spans="2:11" x14ac:dyDescent="0.2">
      <c r="B67" s="2"/>
      <c r="E67" s="2"/>
      <c r="J67" s="2"/>
      <c r="K67" s="2"/>
    </row>
    <row r="68" spans="2:11" x14ac:dyDescent="0.2">
      <c r="B68" s="2"/>
      <c r="E68" s="2"/>
      <c r="J68" s="2"/>
      <c r="K68" s="2"/>
    </row>
    <row r="69" spans="2:11" x14ac:dyDescent="0.2">
      <c r="B69" s="2"/>
      <c r="E69" s="2"/>
      <c r="J69" s="2"/>
      <c r="K69" s="2"/>
    </row>
    <row r="70" spans="2:11" x14ac:dyDescent="0.2">
      <c r="B70" s="2"/>
      <c r="E70" s="2"/>
      <c r="J70" s="2"/>
      <c r="K70" s="2"/>
    </row>
    <row r="71" spans="2:11" x14ac:dyDescent="0.2">
      <c r="B71" s="2"/>
      <c r="E71" s="2"/>
      <c r="J71" s="2"/>
      <c r="K71" s="2"/>
    </row>
    <row r="72" spans="2:11" x14ac:dyDescent="0.2">
      <c r="B72" s="2"/>
      <c r="E72" s="2"/>
      <c r="J72" s="2"/>
      <c r="K72" s="2"/>
    </row>
    <row r="73" spans="2:11" x14ac:dyDescent="0.2">
      <c r="B73" s="2"/>
      <c r="E73" s="2"/>
      <c r="J73" s="2"/>
      <c r="K73" s="2"/>
    </row>
    <row r="74" spans="2:11" x14ac:dyDescent="0.2">
      <c r="B74" s="2"/>
      <c r="E74" s="2"/>
      <c r="J74" s="2"/>
      <c r="K74" s="2"/>
    </row>
    <row r="75" spans="2:11" x14ac:dyDescent="0.2">
      <c r="B75" s="2"/>
      <c r="E75" s="2"/>
      <c r="J75" s="2"/>
      <c r="K75" s="2"/>
    </row>
    <row r="76" spans="2:11" x14ac:dyDescent="0.2">
      <c r="B76" s="2"/>
      <c r="E76" s="2"/>
      <c r="J76" s="2"/>
      <c r="K76" s="2"/>
    </row>
    <row r="77" spans="2:11" x14ac:dyDescent="0.2">
      <c r="B77" s="2"/>
      <c r="E77" s="2"/>
      <c r="J77" s="2"/>
      <c r="K77" s="2"/>
    </row>
    <row r="78" spans="2:11" x14ac:dyDescent="0.2">
      <c r="B78" s="2"/>
      <c r="E78" s="2"/>
      <c r="J78" s="2"/>
      <c r="K78" s="2"/>
    </row>
    <row r="79" spans="2:11" x14ac:dyDescent="0.2">
      <c r="B79" s="2"/>
      <c r="E79" s="2"/>
      <c r="J79" s="2"/>
      <c r="K79" s="2"/>
    </row>
    <row r="80" spans="2:11" x14ac:dyDescent="0.2">
      <c r="B80" s="2"/>
      <c r="E80" s="2"/>
      <c r="J80" s="2"/>
      <c r="K80" s="2"/>
    </row>
    <row r="81" spans="2:11" x14ac:dyDescent="0.2">
      <c r="B81" s="2"/>
      <c r="E81" s="2"/>
      <c r="J81" s="2"/>
      <c r="K81" s="2"/>
    </row>
    <row r="82" spans="2:11" x14ac:dyDescent="0.2">
      <c r="B82" s="2"/>
      <c r="E82" s="2"/>
      <c r="J82" s="2"/>
      <c r="K82" s="2"/>
    </row>
    <row r="83" spans="2:11" x14ac:dyDescent="0.2">
      <c r="B83" s="2"/>
      <c r="E83" s="2"/>
      <c r="J83" s="2"/>
      <c r="K83" s="2"/>
    </row>
    <row r="84" spans="2:11" x14ac:dyDescent="0.2">
      <c r="B84" s="2"/>
      <c r="E84" s="2"/>
      <c r="J84" s="2"/>
      <c r="K84" s="2"/>
    </row>
    <row r="85" spans="2:11" x14ac:dyDescent="0.2">
      <c r="B85" s="2"/>
      <c r="E85" s="2"/>
      <c r="J85" s="2"/>
      <c r="K85" s="2"/>
    </row>
    <row r="86" spans="2:11" x14ac:dyDescent="0.2">
      <c r="B86" s="2"/>
      <c r="E86" s="2"/>
      <c r="J86" s="2"/>
      <c r="K86" s="2"/>
    </row>
    <row r="87" spans="2:11" x14ac:dyDescent="0.2">
      <c r="B87" s="2"/>
      <c r="E87" s="2"/>
      <c r="J87" s="2"/>
      <c r="K87" s="2"/>
    </row>
    <row r="88" spans="2:11" x14ac:dyDescent="0.2">
      <c r="B88" s="2"/>
      <c r="E88" s="2"/>
      <c r="J88" s="2"/>
      <c r="K88" s="2"/>
    </row>
    <row r="89" spans="2:11" x14ac:dyDescent="0.2">
      <c r="B89" s="2"/>
      <c r="E89" s="2"/>
      <c r="J89" s="2"/>
      <c r="K89" s="2"/>
    </row>
    <row r="90" spans="2:11" x14ac:dyDescent="0.2">
      <c r="B90" s="2"/>
      <c r="E90" s="2"/>
      <c r="J90" s="2"/>
      <c r="K90" s="2"/>
    </row>
    <row r="91" spans="2:11" x14ac:dyDescent="0.2">
      <c r="B91" s="2"/>
      <c r="E91" s="2"/>
      <c r="J91" s="2"/>
      <c r="K91" s="2"/>
    </row>
    <row r="92" spans="2:11" x14ac:dyDescent="0.2">
      <c r="B92" s="2"/>
      <c r="E92" s="2"/>
      <c r="J92" s="2"/>
      <c r="K92" s="2"/>
    </row>
    <row r="93" spans="2:11" x14ac:dyDescent="0.2">
      <c r="B93" s="2"/>
      <c r="E93" s="2"/>
      <c r="J93" s="2"/>
      <c r="K93" s="2"/>
    </row>
    <row r="94" spans="2:11" x14ac:dyDescent="0.2">
      <c r="B94" s="2"/>
      <c r="E94" s="2"/>
      <c r="J94" s="2"/>
      <c r="K94" s="2"/>
    </row>
  </sheetData>
  <sortState xmlns:xlrd2="http://schemas.microsoft.com/office/spreadsheetml/2017/richdata2" ref="A3:AC18">
    <sortCondition ref="A3:A18"/>
  </sortState>
  <pageMargins left="0.7" right="0.7" top="0.75" bottom="0.75" header="0.3" footer="0.3"/>
  <pageSetup paperSize="5" scale="78" fitToHeight="0" orientation="landscape" r:id="rId1"/>
  <headerFooter alignWithMargins="0">
    <oddHeader>&amp;C&amp;"Arial,Bold"&amp;14 RFA 2021-205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C35852-E4A5-4965-B215-05C765764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F2480-33F9-45AD-896C-9E196B0A85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31A764-EE43-43E2-8C33-8AD864E5F84B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8dfe011-c19e-4dbd-a5cd-00e4d25ab099"/>
    <ds:schemaRef ds:uri="http://www.w3.org/XML/1998/namespace"/>
    <ds:schemaRef ds:uri="http://purl.org/dc/terms/"/>
    <ds:schemaRef ds:uri="http://schemas.microsoft.com/office/infopath/2007/PartnerControls"/>
    <ds:schemaRef ds:uri="ee2a4f69-3a29-4b24-b170-d37fab3647f8"/>
    <ds:schemaRef ds:uri="a84349eb-4374-47bc-83f0-36d28863609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2021-12-07T18:04:55Z</cp:lastPrinted>
  <dcterms:created xsi:type="dcterms:W3CDTF">2021-12-06T19:16:30Z</dcterms:created>
  <dcterms:modified xsi:type="dcterms:W3CDTF">2023-04-24T20:15:17Z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