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Jeans SharePoint/all Ranking/2021 Spreadsheets/2021-208 Workforce/"/>
    </mc:Choice>
  </mc:AlternateContent>
  <xr:revisionPtr revIDLastSave="0" documentId="8_{CAD80996-6CE7-4DC2-BFB7-16D9C552C67F}" xr6:coauthVersionLast="45" xr6:coauthVersionMax="45" xr10:uidLastSave="{00000000-0000-0000-0000-000000000000}"/>
  <bookViews>
    <workbookView xWindow="-108" yWindow="-108" windowWidth="23256" windowHeight="12576" xr2:uid="{6141B0D2-6DA7-4813-B355-5643655DDE34}"/>
  </bookViews>
  <sheets>
    <sheet name="Recommendations" sheetId="1" r:id="rId1"/>
  </sheets>
  <definedNames>
    <definedName name="_xlnm.Print_Area" localSheetId="0">Recommendations!$A$1:$Q$16</definedName>
    <definedName name="_xlnm.Print_Titles" localSheetId="0">Recommendations!$A:$A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" i="1" l="1"/>
  <c r="P4" i="1" s="1"/>
  <c r="H3" i="1"/>
  <c r="H4" i="1" s="1"/>
  <c r="C3" i="1"/>
  <c r="C4" i="1" s="1"/>
</calcChain>
</file>

<file path=xl/sharedStrings.xml><?xml version="1.0" encoding="utf-8"?>
<sst xmlns="http://schemas.openxmlformats.org/spreadsheetml/2006/main" count="71" uniqueCount="46">
  <si>
    <t xml:space="preserve">Total Workforce SAIL available for Broward/Miami-Dade </t>
  </si>
  <si>
    <t>Total Workforce SAIL available for Monroe</t>
  </si>
  <si>
    <t>Total Competitive HC for Monroe</t>
  </si>
  <si>
    <t>Workforce SAIL for Broward/Miami-Dade  - allocated</t>
  </si>
  <si>
    <t>Workforce SAIL for Monroe - allocated</t>
  </si>
  <si>
    <t>Competitive HC for Monroe - allocated</t>
  </si>
  <si>
    <t>Workforce SAIL for Broward/Miami-Dade - remaining</t>
  </si>
  <si>
    <t>Workforce SAIL for Monroe - remaining</t>
  </si>
  <si>
    <t>Competitive HC for Monroe - remaining</t>
  </si>
  <si>
    <t>Application Number</t>
  </si>
  <si>
    <t>Name of Development</t>
  </si>
  <si>
    <t>County</t>
  </si>
  <si>
    <t>Name of Authorized Principal Representative</t>
  </si>
  <si>
    <t>Name of Developers</t>
  </si>
  <si>
    <t>Demo</t>
  </si>
  <si>
    <t>Total Units</t>
  </si>
  <si>
    <t>Competitive HC Request Amount, if Monroe County</t>
  </si>
  <si>
    <t>Workforce SAIL Request Amount</t>
  </si>
  <si>
    <t>Eligible For Funding?</t>
  </si>
  <si>
    <t>Funding Test Met?</t>
  </si>
  <si>
    <t>Total Points</t>
  </si>
  <si>
    <t>Proximity Funding Preference</t>
  </si>
  <si>
    <t>Total Corp Funding Per Set-Aside</t>
  </si>
  <si>
    <t>Leveraging Level</t>
  </si>
  <si>
    <t>Florida Job Creation Preference</t>
  </si>
  <si>
    <t>Lottery Number</t>
  </si>
  <si>
    <t>Fund?</t>
  </si>
  <si>
    <t>2021-320CS</t>
  </si>
  <si>
    <t>Coco Vista</t>
  </si>
  <si>
    <t>Monroe</t>
  </si>
  <si>
    <t>Elena M Adames</t>
  </si>
  <si>
    <t>TVC Development, Inc.</t>
  </si>
  <si>
    <t>W</t>
  </si>
  <si>
    <t>Y</t>
  </si>
  <si>
    <t>2021-317BS</t>
  </si>
  <si>
    <t>Culmer Residences</t>
  </si>
  <si>
    <t>Miami-Dade</t>
  </si>
  <si>
    <t>William T Fabbri</t>
  </si>
  <si>
    <t>The Richman Group of Florida, Inc.</t>
  </si>
  <si>
    <t>2021-315S</t>
  </si>
  <si>
    <t>Rainbow Village</t>
  </si>
  <si>
    <t>Matthew A. Rieger</t>
  </si>
  <si>
    <t>RGC Phase I Developer, LLC</t>
  </si>
  <si>
    <t>2021-323S</t>
  </si>
  <si>
    <t>Courtside Apartments, Phase II</t>
  </si>
  <si>
    <t>AMC HTG 2 Developer,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</si>
</sst>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vertical="center" wrapText="1"/>
    </xf>
    <xf numFmtId="43" fontId="4" fillId="0" borderId="3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4" xfId="1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43" fontId="4" fillId="0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43" fontId="5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43" fontId="7" fillId="0" borderId="4" xfId="1" applyFont="1" applyFill="1" applyBorder="1" applyAlignment="1" applyProtection="1">
      <alignment horizontal="center" vertical="center" wrapText="1"/>
      <protection locked="0"/>
    </xf>
    <xf numFmtId="0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3" fontId="7" fillId="0" borderId="0" xfId="1" applyFont="1" applyFill="1" applyBorder="1" applyAlignment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164" fontId="10" fillId="0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2" applyFont="1" applyAlignment="1">
      <alignment horizontal="center" vertical="center"/>
    </xf>
    <xf numFmtId="43" fontId="7" fillId="0" borderId="0" xfId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left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7" fillId="0" borderId="0" xfId="3" applyFont="1" applyAlignment="1">
      <alignment vertical="center"/>
    </xf>
    <xf numFmtId="0" fontId="7" fillId="0" borderId="0" xfId="3" applyFont="1" applyAlignment="1">
      <alignment vertical="center" wrapText="1"/>
    </xf>
    <xf numFmtId="0" fontId="7" fillId="0" borderId="0" xfId="3" applyFont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43" fontId="7" fillId="0" borderId="0" xfId="4" applyFont="1" applyFill="1" applyBorder="1" applyAlignment="1">
      <alignment vertical="center"/>
    </xf>
    <xf numFmtId="4" fontId="8" fillId="0" borderId="0" xfId="0" applyNumberFormat="1" applyFont="1" applyAlignment="1">
      <alignment horizontal="center" vertical="center"/>
    </xf>
    <xf numFmtId="43" fontId="7" fillId="0" borderId="0" xfId="4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 wrapText="1"/>
    </xf>
    <xf numFmtId="164" fontId="7" fillId="0" borderId="0" xfId="5" applyNumberFormat="1" applyFont="1" applyFill="1" applyBorder="1" applyAlignment="1">
      <alignment horizontal="left" vertical="center"/>
    </xf>
    <xf numFmtId="43" fontId="7" fillId="0" borderId="0" xfId="5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left"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8" fontId="9" fillId="0" borderId="0" xfId="0" applyNumberFormat="1" applyFont="1" applyAlignment="1" applyProtection="1">
      <alignment vertical="center" wrapText="1"/>
      <protection locked="0"/>
    </xf>
    <xf numFmtId="4" fontId="10" fillId="0" borderId="0" xfId="0" applyNumberFormat="1" applyFont="1" applyAlignment="1">
      <alignment horizontal="center" vertical="center"/>
    </xf>
    <xf numFmtId="164" fontId="10" fillId="0" borderId="0" xfId="1" applyNumberFormat="1" applyFont="1" applyFill="1" applyAlignment="1">
      <alignment vertical="center"/>
    </xf>
  </cellXfs>
  <cellStyles count="6">
    <cellStyle name="Comma" xfId="1" builtinId="3"/>
    <cellStyle name="Comma 2" xfId="4" xr:uid="{63660714-2BC3-43C2-8A83-7AE98EAE8C2F}"/>
    <cellStyle name="Comma 3" xfId="5" xr:uid="{1AADA4E2-33BB-4833-99BE-BD710CA29A8D}"/>
    <cellStyle name="Normal" xfId="0" builtinId="0"/>
    <cellStyle name="Normal 4" xfId="3" xr:uid="{4B91FB0E-DE6B-46D9-9FB4-AAE53B709A7B}"/>
    <cellStyle name="Normal 5" xfId="2" xr:uid="{D4EFE390-5B16-46AF-A475-F2EA6913101E}"/>
  </cellStyles>
  <dxfs count="80"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theme="4" tint="0.79998168889431442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D6F0E-724A-471E-A5EC-5EE135FDE022}">
  <dimension ref="A1:AD99"/>
  <sheetViews>
    <sheetView showGridLines="0" tabSelected="1" zoomScale="130" zoomScaleNormal="130" workbookViewId="0">
      <pane xSplit="1" ySplit="6" topLeftCell="B7" activePane="bottomRight" state="frozen"/>
      <selection pane="topRight" activeCell="B1" sqref="B1"/>
      <selection pane="bottomLeft" activeCell="A2" sqref="A2"/>
      <selection pane="bottomRight" activeCell="D10" sqref="D10"/>
    </sheetView>
  </sheetViews>
  <sheetFormatPr defaultColWidth="9.109375" defaultRowHeight="12" x14ac:dyDescent="0.25"/>
  <cols>
    <col min="1" max="1" width="10" style="29" bestFit="1" customWidth="1"/>
    <col min="2" max="2" width="18.6640625" style="36" customWidth="1"/>
    <col min="3" max="3" width="11.88671875" style="29" customWidth="1"/>
    <col min="4" max="4" width="12.109375" style="36" customWidth="1"/>
    <col min="5" max="5" width="13.109375" style="29" customWidth="1"/>
    <col min="6" max="6" width="5.88671875" style="29" customWidth="1"/>
    <col min="7" max="7" width="5.88671875" style="30" customWidth="1"/>
    <col min="8" max="8" width="12.5546875" style="63" customWidth="1"/>
    <col min="9" max="9" width="10.5546875" style="29" customWidth="1"/>
    <col min="10" max="10" width="8.33203125" style="29" customWidth="1"/>
    <col min="11" max="11" width="8.33203125" style="29" hidden="1" customWidth="1"/>
    <col min="12" max="12" width="5.5546875" style="29" customWidth="1"/>
    <col min="13" max="13" width="10.33203125" style="29" customWidth="1"/>
    <col min="14" max="14" width="11.5546875" style="29" customWidth="1"/>
    <col min="15" max="15" width="8.5546875" style="29" bestFit="1" customWidth="1"/>
    <col min="16" max="16" width="9.33203125" style="29" customWidth="1"/>
    <col min="17" max="17" width="6.6640625" style="29" bestFit="1" customWidth="1"/>
    <col min="18" max="18" width="10.88671875" style="29" hidden="1" customWidth="1"/>
    <col min="19" max="19" width="11.44140625" style="29" customWidth="1"/>
    <col min="20" max="20" width="9.109375" style="29"/>
    <col min="21" max="21" width="7.109375" style="29" bestFit="1" customWidth="1"/>
    <col min="22" max="22" width="0" style="29" hidden="1" customWidth="1"/>
    <col min="23" max="16384" width="9.109375" style="29"/>
  </cols>
  <sheetData>
    <row r="1" spans="1:30" s="1" customFormat="1" ht="14.4" x14ac:dyDescent="0.25"/>
    <row r="2" spans="1:30" s="10" customFormat="1" ht="23.7" customHeight="1" x14ac:dyDescent="0.25">
      <c r="A2" s="2" t="s">
        <v>0</v>
      </c>
      <c r="B2" s="3"/>
      <c r="C2" s="4">
        <v>15994000</v>
      </c>
      <c r="D2" s="5"/>
      <c r="E2" s="6" t="s">
        <v>1</v>
      </c>
      <c r="F2" s="6"/>
      <c r="G2" s="6"/>
      <c r="H2" s="7">
        <v>2520000</v>
      </c>
      <c r="I2" s="8"/>
      <c r="J2" s="8"/>
      <c r="K2" s="8"/>
      <c r="L2" s="6" t="s">
        <v>2</v>
      </c>
      <c r="M2" s="6"/>
      <c r="N2" s="6"/>
      <c r="O2" s="6"/>
      <c r="P2" s="7">
        <v>2980000</v>
      </c>
      <c r="Q2" s="9"/>
      <c r="R2" s="9"/>
    </row>
    <row r="3" spans="1:30" s="10" customFormat="1" ht="23.7" customHeight="1" x14ac:dyDescent="0.25">
      <c r="A3" s="2" t="s">
        <v>3</v>
      </c>
      <c r="B3" s="3"/>
      <c r="C3" s="4">
        <f>SUMIF(C7:C28,"Miami-Dade",I7:I28)+SUMIF(C7:C28,"Broward",I7:I28)</f>
        <v>15250000</v>
      </c>
      <c r="D3" s="5"/>
      <c r="E3" s="6" t="s">
        <v>4</v>
      </c>
      <c r="F3" s="6"/>
      <c r="G3" s="6"/>
      <c r="H3" s="7">
        <f>SUMIF(C7:C28,"monroe",I7:I28)</f>
        <v>2250000</v>
      </c>
      <c r="I3" s="8"/>
      <c r="J3" s="8"/>
      <c r="K3" s="8"/>
      <c r="L3" s="6" t="s">
        <v>5</v>
      </c>
      <c r="M3" s="6"/>
      <c r="N3" s="6"/>
      <c r="O3" s="6"/>
      <c r="P3" s="7">
        <f>SUMIF(C7:C28,"monroe",H7:H28)</f>
        <v>2683503</v>
      </c>
      <c r="Q3" s="9"/>
      <c r="R3" s="9"/>
    </row>
    <row r="4" spans="1:30" s="10" customFormat="1" ht="23.7" customHeight="1" x14ac:dyDescent="0.25">
      <c r="A4" s="2" t="s">
        <v>6</v>
      </c>
      <c r="B4" s="3"/>
      <c r="C4" s="4">
        <f>C2-C3</f>
        <v>744000</v>
      </c>
      <c r="D4" s="5"/>
      <c r="E4" s="6" t="s">
        <v>7</v>
      </c>
      <c r="F4" s="6"/>
      <c r="G4" s="6"/>
      <c r="H4" s="7">
        <f>H2-H3</f>
        <v>270000</v>
      </c>
      <c r="I4" s="8"/>
      <c r="J4" s="8"/>
      <c r="K4" s="8"/>
      <c r="L4" s="6" t="s">
        <v>8</v>
      </c>
      <c r="M4" s="6"/>
      <c r="N4" s="6"/>
      <c r="O4" s="6"/>
      <c r="P4" s="7">
        <f>P2-P3</f>
        <v>296497</v>
      </c>
      <c r="Q4" s="9"/>
      <c r="R4" s="9"/>
    </row>
    <row r="5" spans="1:30" s="1" customFormat="1" ht="8.1" customHeight="1" x14ac:dyDescent="0.25">
      <c r="A5" s="11"/>
      <c r="B5" s="11"/>
      <c r="C5" s="11"/>
      <c r="D5" s="12"/>
      <c r="E5" s="13"/>
      <c r="F5" s="13"/>
      <c r="G5" s="13"/>
      <c r="H5" s="13"/>
      <c r="I5" s="13"/>
    </row>
    <row r="6" spans="1:30" s="19" customFormat="1" ht="48" x14ac:dyDescent="0.25">
      <c r="A6" s="14" t="s">
        <v>9</v>
      </c>
      <c r="B6" s="14" t="s">
        <v>10</v>
      </c>
      <c r="C6" s="14" t="s">
        <v>11</v>
      </c>
      <c r="D6" s="14" t="s">
        <v>12</v>
      </c>
      <c r="E6" s="14" t="s">
        <v>13</v>
      </c>
      <c r="F6" s="14" t="s">
        <v>14</v>
      </c>
      <c r="G6" s="14" t="s">
        <v>15</v>
      </c>
      <c r="H6" s="15" t="s">
        <v>16</v>
      </c>
      <c r="I6" s="15" t="s">
        <v>17</v>
      </c>
      <c r="J6" s="14" t="s">
        <v>18</v>
      </c>
      <c r="K6" s="16" t="s">
        <v>19</v>
      </c>
      <c r="L6" s="17" t="s">
        <v>20</v>
      </c>
      <c r="M6" s="17" t="s">
        <v>21</v>
      </c>
      <c r="N6" s="14" t="s">
        <v>22</v>
      </c>
      <c r="O6" s="14" t="s">
        <v>23</v>
      </c>
      <c r="P6" s="14" t="s">
        <v>24</v>
      </c>
      <c r="Q6" s="14" t="s">
        <v>25</v>
      </c>
      <c r="R6" s="18" t="s">
        <v>26</v>
      </c>
    </row>
    <row r="7" spans="1:30" ht="36" x14ac:dyDescent="0.25">
      <c r="A7" s="20" t="s">
        <v>27</v>
      </c>
      <c r="B7" s="20" t="s">
        <v>28</v>
      </c>
      <c r="C7" s="20" t="s">
        <v>29</v>
      </c>
      <c r="D7" s="20" t="s">
        <v>30</v>
      </c>
      <c r="E7" s="20" t="s">
        <v>31</v>
      </c>
      <c r="F7" s="21" t="s">
        <v>32</v>
      </c>
      <c r="G7" s="21">
        <v>109</v>
      </c>
      <c r="H7" s="22">
        <v>2683503</v>
      </c>
      <c r="I7" s="22">
        <v>2250000</v>
      </c>
      <c r="J7" s="23" t="s">
        <v>33</v>
      </c>
      <c r="K7" s="24" t="s">
        <v>33</v>
      </c>
      <c r="L7" s="25">
        <v>15</v>
      </c>
      <c r="M7" s="25" t="s">
        <v>33</v>
      </c>
      <c r="N7" s="26">
        <v>19000.32</v>
      </c>
      <c r="O7" s="23">
        <v>1</v>
      </c>
      <c r="P7" s="27" t="s">
        <v>33</v>
      </c>
      <c r="Q7" s="21">
        <v>2</v>
      </c>
      <c r="R7" s="28" t="s">
        <v>33</v>
      </c>
    </row>
    <row r="8" spans="1:30" s="29" customFormat="1" ht="36" x14ac:dyDescent="0.25">
      <c r="A8" s="20" t="s">
        <v>34</v>
      </c>
      <c r="B8" s="20" t="s">
        <v>35</v>
      </c>
      <c r="C8" s="20" t="s">
        <v>36</v>
      </c>
      <c r="D8" s="20" t="s">
        <v>37</v>
      </c>
      <c r="E8" s="20" t="s">
        <v>38</v>
      </c>
      <c r="F8" s="21" t="s">
        <v>32</v>
      </c>
      <c r="G8" s="21">
        <v>300</v>
      </c>
      <c r="H8" s="22"/>
      <c r="I8" s="22">
        <v>6500000</v>
      </c>
      <c r="J8" s="23" t="s">
        <v>33</v>
      </c>
      <c r="K8" s="24" t="s">
        <v>33</v>
      </c>
      <c r="L8" s="25">
        <v>15</v>
      </c>
      <c r="M8" s="25" t="s">
        <v>33</v>
      </c>
      <c r="N8" s="26">
        <v>17775.55</v>
      </c>
      <c r="O8" s="23">
        <v>1</v>
      </c>
      <c r="P8" s="27" t="s">
        <v>33</v>
      </c>
      <c r="Q8" s="21">
        <v>5</v>
      </c>
      <c r="R8" s="28" t="s">
        <v>33</v>
      </c>
      <c r="S8" s="30"/>
    </row>
    <row r="9" spans="1:30" s="34" customFormat="1" ht="24" x14ac:dyDescent="0.25">
      <c r="A9" s="20" t="s">
        <v>39</v>
      </c>
      <c r="B9" s="20" t="s">
        <v>40</v>
      </c>
      <c r="C9" s="20" t="s">
        <v>36</v>
      </c>
      <c r="D9" s="20" t="s">
        <v>41</v>
      </c>
      <c r="E9" s="20" t="s">
        <v>42</v>
      </c>
      <c r="F9" s="21" t="s">
        <v>32</v>
      </c>
      <c r="G9" s="21">
        <v>299</v>
      </c>
      <c r="H9" s="22"/>
      <c r="I9" s="22">
        <v>6000000</v>
      </c>
      <c r="J9" s="23" t="s">
        <v>33</v>
      </c>
      <c r="K9" s="24" t="s">
        <v>33</v>
      </c>
      <c r="L9" s="25">
        <v>15</v>
      </c>
      <c r="M9" s="25" t="s">
        <v>33</v>
      </c>
      <c r="N9" s="26">
        <v>18470.77</v>
      </c>
      <c r="O9" s="23">
        <v>1</v>
      </c>
      <c r="P9" s="27" t="s">
        <v>33</v>
      </c>
      <c r="Q9" s="21">
        <v>6</v>
      </c>
      <c r="R9" s="28" t="s">
        <v>33</v>
      </c>
      <c r="S9" s="31"/>
      <c r="T9" s="32"/>
      <c r="U9" s="32"/>
      <c r="V9" s="33"/>
      <c r="W9" s="30"/>
      <c r="X9" s="29"/>
      <c r="Y9" s="29"/>
      <c r="Z9" s="29"/>
      <c r="AA9" s="29"/>
      <c r="AB9" s="29"/>
      <c r="AC9" s="29"/>
      <c r="AD9" s="29"/>
    </row>
    <row r="10" spans="1:30" s="29" customFormat="1" ht="24" x14ac:dyDescent="0.25">
      <c r="A10" s="20" t="s">
        <v>43</v>
      </c>
      <c r="B10" s="20" t="s">
        <v>44</v>
      </c>
      <c r="C10" s="20" t="s">
        <v>36</v>
      </c>
      <c r="D10" s="20" t="s">
        <v>41</v>
      </c>
      <c r="E10" s="20" t="s">
        <v>45</v>
      </c>
      <c r="F10" s="21" t="s">
        <v>32</v>
      </c>
      <c r="G10" s="21">
        <v>120</v>
      </c>
      <c r="H10" s="22"/>
      <c r="I10" s="22">
        <v>2750000</v>
      </c>
      <c r="J10" s="23" t="s">
        <v>33</v>
      </c>
      <c r="K10" s="24" t="s">
        <v>33</v>
      </c>
      <c r="L10" s="25">
        <v>15</v>
      </c>
      <c r="M10" s="25" t="s">
        <v>33</v>
      </c>
      <c r="N10" s="26">
        <v>19259.63</v>
      </c>
      <c r="O10" s="23">
        <v>2</v>
      </c>
      <c r="P10" s="27" t="s">
        <v>33</v>
      </c>
      <c r="Q10" s="21">
        <v>3</v>
      </c>
      <c r="R10" s="35" t="s">
        <v>33</v>
      </c>
      <c r="S10" s="30"/>
    </row>
    <row r="11" spans="1:30" s="29" customFormat="1" x14ac:dyDescent="0.25">
      <c r="A11" s="10"/>
      <c r="D11" s="36"/>
      <c r="H11" s="37"/>
    </row>
    <row r="12" spans="1:30" s="29" customFormat="1" x14ac:dyDescent="0.25">
      <c r="A12" s="38"/>
      <c r="B12" s="39"/>
      <c r="C12" s="38"/>
      <c r="D12" s="39"/>
      <c r="E12" s="39"/>
      <c r="F12" s="33"/>
      <c r="G12" s="40"/>
      <c r="H12" s="41"/>
      <c r="I12" s="42"/>
      <c r="J12" s="32"/>
      <c r="K12" s="43"/>
      <c r="L12" s="44"/>
      <c r="M12" s="44"/>
      <c r="N12" s="31"/>
      <c r="O12" s="32"/>
      <c r="P12" s="32"/>
      <c r="Q12" s="33"/>
      <c r="R12" s="30"/>
      <c r="S12" s="32"/>
      <c r="T12" s="32"/>
      <c r="U12" s="33"/>
      <c r="V12" s="30"/>
    </row>
    <row r="13" spans="1:30" s="29" customFormat="1" x14ac:dyDescent="0.25">
      <c r="A13" s="45"/>
      <c r="B13" s="46"/>
      <c r="C13" s="46"/>
      <c r="D13" s="46"/>
      <c r="E13" s="46"/>
      <c r="F13" s="47"/>
      <c r="G13" s="48"/>
      <c r="H13" s="49"/>
      <c r="I13" s="34"/>
      <c r="J13" s="30"/>
      <c r="K13" s="30"/>
      <c r="L13" s="30"/>
      <c r="M13" s="50"/>
      <c r="N13" s="51"/>
      <c r="O13" s="30"/>
      <c r="P13" s="30"/>
      <c r="Q13" s="34"/>
      <c r="R13" s="30"/>
    </row>
    <row r="14" spans="1:30" s="29" customFormat="1" x14ac:dyDescent="0.25">
      <c r="A14" s="52"/>
      <c r="B14" s="53"/>
      <c r="C14" s="54"/>
      <c r="D14" s="53"/>
      <c r="E14" s="53"/>
      <c r="F14" s="55"/>
      <c r="G14" s="40"/>
      <c r="H14" s="56"/>
      <c r="I14" s="32"/>
      <c r="J14" s="32"/>
      <c r="K14" s="32"/>
      <c r="L14" s="44"/>
      <c r="M14" s="44"/>
      <c r="N14" s="44"/>
      <c r="O14" s="44"/>
      <c r="P14" s="34"/>
      <c r="Q14" s="50"/>
      <c r="R14" s="57"/>
      <c r="S14" s="32"/>
      <c r="T14" s="32"/>
      <c r="U14" s="32"/>
    </row>
    <row r="15" spans="1:30" s="29" customFormat="1" x14ac:dyDescent="0.25">
      <c r="A15" s="38"/>
      <c r="B15" s="39"/>
      <c r="C15" s="38"/>
      <c r="D15" s="39"/>
      <c r="E15" s="39"/>
      <c r="F15" s="33"/>
      <c r="G15" s="40"/>
      <c r="H15" s="41"/>
      <c r="I15" s="42"/>
      <c r="J15" s="32"/>
      <c r="K15" s="43"/>
      <c r="L15" s="44"/>
      <c r="M15" s="44"/>
      <c r="N15" s="31"/>
      <c r="O15" s="32"/>
      <c r="P15" s="32"/>
      <c r="Q15" s="33"/>
      <c r="R15" s="34"/>
    </row>
    <row r="16" spans="1:30" s="29" customFormat="1" x14ac:dyDescent="0.25">
      <c r="A16" s="38"/>
      <c r="B16" s="39"/>
      <c r="C16" s="38"/>
      <c r="D16" s="39"/>
      <c r="E16" s="39"/>
      <c r="F16" s="33"/>
      <c r="G16" s="40"/>
      <c r="H16" s="41"/>
      <c r="I16" s="42"/>
      <c r="J16" s="32"/>
      <c r="K16" s="43"/>
      <c r="L16" s="44"/>
      <c r="M16" s="44"/>
      <c r="N16" s="31"/>
      <c r="O16" s="32"/>
      <c r="P16" s="32"/>
      <c r="Q16" s="33"/>
      <c r="R16" s="30"/>
      <c r="S16" s="32"/>
      <c r="T16" s="32"/>
      <c r="U16" s="33"/>
      <c r="V16" s="30"/>
    </row>
    <row r="17" spans="1:22" s="29" customFormat="1" x14ac:dyDescent="0.25">
      <c r="A17" s="39"/>
      <c r="B17" s="39"/>
      <c r="C17" s="39"/>
      <c r="D17" s="39"/>
      <c r="E17" s="39"/>
      <c r="F17" s="33"/>
      <c r="G17" s="40"/>
      <c r="H17" s="58"/>
      <c r="I17" s="33"/>
      <c r="J17" s="33"/>
      <c r="K17" s="33"/>
      <c r="L17" s="44"/>
      <c r="M17" s="44"/>
      <c r="N17" s="44"/>
      <c r="O17" s="44"/>
      <c r="P17" s="33"/>
      <c r="Q17" s="50"/>
      <c r="R17" s="31"/>
      <c r="S17" s="32"/>
      <c r="T17" s="32"/>
      <c r="U17" s="33"/>
      <c r="V17" s="30"/>
    </row>
    <row r="18" spans="1:22" s="29" customFormat="1" x14ac:dyDescent="0.25">
      <c r="A18" s="39"/>
      <c r="B18" s="39"/>
      <c r="C18" s="39"/>
      <c r="D18" s="39"/>
      <c r="E18" s="39"/>
      <c r="F18" s="33"/>
      <c r="G18" s="40"/>
      <c r="H18" s="58"/>
      <c r="I18" s="33"/>
      <c r="J18" s="33"/>
      <c r="K18" s="33"/>
      <c r="L18" s="44"/>
      <c r="M18" s="44"/>
      <c r="N18" s="44"/>
      <c r="O18" s="44"/>
      <c r="P18" s="33"/>
      <c r="Q18" s="50"/>
      <c r="R18" s="31"/>
      <c r="S18" s="32"/>
      <c r="T18" s="32"/>
      <c r="U18" s="33"/>
      <c r="V18" s="30"/>
    </row>
    <row r="19" spans="1:22" s="29" customFormat="1" x14ac:dyDescent="0.25">
      <c r="A19" s="59"/>
      <c r="B19" s="59"/>
      <c r="C19" s="59"/>
      <c r="D19" s="60"/>
      <c r="E19" s="60"/>
      <c r="F19" s="44"/>
      <c r="G19" s="44"/>
      <c r="H19" s="61"/>
      <c r="I19" s="44"/>
      <c r="J19" s="44"/>
      <c r="K19" s="44"/>
      <c r="L19" s="62"/>
      <c r="M19" s="44"/>
    </row>
    <row r="20" spans="1:22" s="29" customFormat="1" x14ac:dyDescent="0.25">
      <c r="A20" s="59"/>
      <c r="B20" s="59"/>
      <c r="C20" s="59"/>
      <c r="D20" s="60"/>
      <c r="E20" s="60"/>
      <c r="F20" s="44"/>
      <c r="G20" s="44"/>
      <c r="H20" s="61"/>
      <c r="I20" s="44"/>
      <c r="J20" s="44"/>
      <c r="K20" s="44"/>
      <c r="L20" s="62"/>
      <c r="M20" s="44"/>
    </row>
    <row r="21" spans="1:22" s="29" customFormat="1" x14ac:dyDescent="0.25">
      <c r="A21" s="59"/>
      <c r="B21" s="59"/>
      <c r="C21" s="59"/>
      <c r="D21" s="60"/>
      <c r="E21" s="60"/>
      <c r="F21" s="44"/>
      <c r="G21" s="44"/>
      <c r="H21" s="61"/>
      <c r="I21" s="44"/>
      <c r="J21" s="44"/>
      <c r="K21" s="44"/>
      <c r="L21" s="62"/>
      <c r="M21" s="44"/>
    </row>
    <row r="22" spans="1:22" s="29" customFormat="1" x14ac:dyDescent="0.25">
      <c r="A22" s="59"/>
      <c r="B22" s="59"/>
      <c r="C22" s="59"/>
      <c r="D22" s="60"/>
      <c r="E22" s="60"/>
      <c r="F22" s="44"/>
      <c r="G22" s="44"/>
      <c r="H22" s="61"/>
      <c r="I22" s="44"/>
      <c r="J22" s="44"/>
      <c r="K22" s="44"/>
      <c r="L22" s="62"/>
      <c r="M22" s="44"/>
    </row>
    <row r="23" spans="1:22" s="29" customFormat="1" x14ac:dyDescent="0.25">
      <c r="D23" s="36"/>
      <c r="H23" s="37"/>
    </row>
    <row r="24" spans="1:22" s="29" customFormat="1" x14ac:dyDescent="0.25">
      <c r="D24" s="36"/>
      <c r="H24" s="37"/>
    </row>
    <row r="25" spans="1:22" s="29" customFormat="1" x14ac:dyDescent="0.25">
      <c r="D25" s="36"/>
      <c r="H25" s="37"/>
    </row>
    <row r="26" spans="1:22" s="29" customFormat="1" x14ac:dyDescent="0.25">
      <c r="D26" s="36"/>
      <c r="H26" s="37"/>
    </row>
    <row r="27" spans="1:22" s="29" customFormat="1" x14ac:dyDescent="0.25">
      <c r="D27" s="36"/>
      <c r="H27" s="37"/>
    </row>
    <row r="28" spans="1:22" s="29" customFormat="1" x14ac:dyDescent="0.25">
      <c r="D28" s="36"/>
      <c r="H28" s="37"/>
    </row>
    <row r="29" spans="1:22" s="29" customFormat="1" x14ac:dyDescent="0.25">
      <c r="D29" s="36"/>
      <c r="H29" s="37"/>
    </row>
    <row r="30" spans="1:22" s="29" customFormat="1" x14ac:dyDescent="0.25">
      <c r="D30" s="36"/>
      <c r="H30" s="37"/>
    </row>
    <row r="31" spans="1:22" s="29" customFormat="1" x14ac:dyDescent="0.25">
      <c r="D31" s="36"/>
      <c r="H31" s="37"/>
    </row>
    <row r="32" spans="1:22" s="29" customFormat="1" x14ac:dyDescent="0.25">
      <c r="D32" s="36"/>
      <c r="H32" s="37"/>
    </row>
    <row r="33" spans="2:8" s="29" customFormat="1" x14ac:dyDescent="0.25">
      <c r="D33" s="36"/>
      <c r="H33" s="37"/>
    </row>
    <row r="34" spans="2:8" s="29" customFormat="1" x14ac:dyDescent="0.25">
      <c r="D34" s="36"/>
      <c r="H34" s="37"/>
    </row>
    <row r="35" spans="2:8" s="29" customFormat="1" x14ac:dyDescent="0.25">
      <c r="D35" s="36"/>
      <c r="H35" s="37"/>
    </row>
    <row r="36" spans="2:8" s="29" customFormat="1" x14ac:dyDescent="0.25">
      <c r="D36" s="36"/>
      <c r="H36" s="37"/>
    </row>
    <row r="37" spans="2:8" s="29" customFormat="1" x14ac:dyDescent="0.25">
      <c r="D37" s="36"/>
      <c r="H37" s="37"/>
    </row>
    <row r="38" spans="2:8" s="29" customFormat="1" x14ac:dyDescent="0.25">
      <c r="D38" s="36"/>
      <c r="H38" s="37"/>
    </row>
    <row r="39" spans="2:8" s="29" customFormat="1" x14ac:dyDescent="0.25">
      <c r="D39" s="36"/>
      <c r="H39" s="37"/>
    </row>
    <row r="40" spans="2:8" s="29" customFormat="1" x14ac:dyDescent="0.25">
      <c r="D40" s="36"/>
      <c r="H40" s="37"/>
    </row>
    <row r="41" spans="2:8" s="29" customFormat="1" x14ac:dyDescent="0.25">
      <c r="D41" s="36"/>
      <c r="H41" s="37"/>
    </row>
    <row r="42" spans="2:8" s="29" customFormat="1" x14ac:dyDescent="0.25">
      <c r="D42" s="36"/>
      <c r="H42" s="37"/>
    </row>
    <row r="43" spans="2:8" s="29" customFormat="1" x14ac:dyDescent="0.25">
      <c r="D43" s="36"/>
      <c r="H43" s="37"/>
    </row>
    <row r="44" spans="2:8" s="29" customFormat="1" x14ac:dyDescent="0.25">
      <c r="D44" s="36"/>
      <c r="H44" s="37"/>
    </row>
    <row r="45" spans="2:8" s="29" customFormat="1" x14ac:dyDescent="0.25">
      <c r="D45" s="36"/>
      <c r="H45" s="37"/>
    </row>
    <row r="46" spans="2:8" s="29" customFormat="1" x14ac:dyDescent="0.25">
      <c r="D46" s="36"/>
      <c r="H46" s="37"/>
    </row>
    <row r="47" spans="2:8" s="29" customFormat="1" x14ac:dyDescent="0.25">
      <c r="D47" s="36"/>
      <c r="H47" s="37"/>
    </row>
    <row r="48" spans="2:8" x14ac:dyDescent="0.25">
      <c r="B48" s="29"/>
      <c r="G48" s="29"/>
    </row>
    <row r="49" spans="2:7" x14ac:dyDescent="0.25">
      <c r="B49" s="29"/>
      <c r="G49" s="29"/>
    </row>
    <row r="50" spans="2:7" x14ac:dyDescent="0.25">
      <c r="B50" s="29"/>
      <c r="G50" s="29"/>
    </row>
    <row r="51" spans="2:7" x14ac:dyDescent="0.25">
      <c r="B51" s="29"/>
      <c r="G51" s="29"/>
    </row>
    <row r="52" spans="2:7" x14ac:dyDescent="0.25">
      <c r="B52" s="29"/>
      <c r="G52" s="29"/>
    </row>
    <row r="53" spans="2:7" x14ac:dyDescent="0.25">
      <c r="B53" s="29"/>
      <c r="G53" s="29"/>
    </row>
    <row r="54" spans="2:7" x14ac:dyDescent="0.25">
      <c r="B54" s="29"/>
      <c r="G54" s="29"/>
    </row>
    <row r="55" spans="2:7" x14ac:dyDescent="0.25">
      <c r="B55" s="29"/>
      <c r="G55" s="29"/>
    </row>
    <row r="56" spans="2:7" x14ac:dyDescent="0.25">
      <c r="B56" s="29"/>
      <c r="G56" s="29"/>
    </row>
    <row r="57" spans="2:7" x14ac:dyDescent="0.25">
      <c r="B57" s="29"/>
      <c r="G57" s="29"/>
    </row>
    <row r="58" spans="2:7" x14ac:dyDescent="0.25">
      <c r="B58" s="29"/>
      <c r="G58" s="29"/>
    </row>
    <row r="59" spans="2:7" x14ac:dyDescent="0.25">
      <c r="B59" s="29"/>
      <c r="G59" s="29"/>
    </row>
    <row r="60" spans="2:7" x14ac:dyDescent="0.25">
      <c r="B60" s="29"/>
      <c r="G60" s="29"/>
    </row>
    <row r="61" spans="2:7" x14ac:dyDescent="0.25">
      <c r="B61" s="29"/>
      <c r="G61" s="29"/>
    </row>
    <row r="62" spans="2:7" x14ac:dyDescent="0.25">
      <c r="B62" s="29"/>
      <c r="G62" s="29"/>
    </row>
    <row r="63" spans="2:7" x14ac:dyDescent="0.25">
      <c r="B63" s="29"/>
      <c r="G63" s="29"/>
    </row>
    <row r="64" spans="2:7" x14ac:dyDescent="0.25">
      <c r="B64" s="29"/>
      <c r="G64" s="29"/>
    </row>
    <row r="65" spans="2:7" x14ac:dyDescent="0.25">
      <c r="B65" s="29"/>
      <c r="G65" s="29"/>
    </row>
    <row r="66" spans="2:7" x14ac:dyDescent="0.25">
      <c r="B66" s="29"/>
      <c r="G66" s="29"/>
    </row>
    <row r="67" spans="2:7" x14ac:dyDescent="0.25">
      <c r="B67" s="29"/>
      <c r="G67" s="29"/>
    </row>
    <row r="68" spans="2:7" x14ac:dyDescent="0.25">
      <c r="B68" s="29"/>
      <c r="G68" s="29"/>
    </row>
    <row r="69" spans="2:7" x14ac:dyDescent="0.25">
      <c r="B69" s="29"/>
      <c r="G69" s="29"/>
    </row>
    <row r="70" spans="2:7" x14ac:dyDescent="0.25">
      <c r="B70" s="29"/>
      <c r="G70" s="29"/>
    </row>
    <row r="71" spans="2:7" x14ac:dyDescent="0.25">
      <c r="B71" s="29"/>
      <c r="G71" s="29"/>
    </row>
    <row r="72" spans="2:7" x14ac:dyDescent="0.25">
      <c r="B72" s="29"/>
      <c r="G72" s="29"/>
    </row>
    <row r="73" spans="2:7" x14ac:dyDescent="0.25">
      <c r="B73" s="29"/>
      <c r="G73" s="29"/>
    </row>
    <row r="74" spans="2:7" x14ac:dyDescent="0.25">
      <c r="B74" s="29"/>
      <c r="G74" s="29"/>
    </row>
    <row r="75" spans="2:7" x14ac:dyDescent="0.25">
      <c r="B75" s="29"/>
      <c r="G75" s="29"/>
    </row>
    <row r="76" spans="2:7" x14ac:dyDescent="0.25">
      <c r="B76" s="29"/>
      <c r="G76" s="29"/>
    </row>
    <row r="77" spans="2:7" x14ac:dyDescent="0.25">
      <c r="B77" s="29"/>
      <c r="G77" s="29"/>
    </row>
    <row r="78" spans="2:7" x14ac:dyDescent="0.25">
      <c r="B78" s="29"/>
      <c r="G78" s="29"/>
    </row>
    <row r="79" spans="2:7" x14ac:dyDescent="0.25">
      <c r="B79" s="29"/>
      <c r="G79" s="29"/>
    </row>
    <row r="80" spans="2:7" x14ac:dyDescent="0.25">
      <c r="B80" s="29"/>
      <c r="G80" s="29"/>
    </row>
    <row r="81" spans="2:7" x14ac:dyDescent="0.25">
      <c r="B81" s="29"/>
      <c r="G81" s="29"/>
    </row>
    <row r="82" spans="2:7" x14ac:dyDescent="0.25">
      <c r="B82" s="29"/>
      <c r="G82" s="29"/>
    </row>
    <row r="83" spans="2:7" x14ac:dyDescent="0.25">
      <c r="B83" s="29"/>
      <c r="G83" s="29"/>
    </row>
    <row r="84" spans="2:7" x14ac:dyDescent="0.25">
      <c r="B84" s="29"/>
      <c r="G84" s="29"/>
    </row>
    <row r="85" spans="2:7" x14ac:dyDescent="0.25">
      <c r="B85" s="29"/>
      <c r="G85" s="29"/>
    </row>
    <row r="86" spans="2:7" x14ac:dyDescent="0.25">
      <c r="B86" s="29"/>
      <c r="G86" s="29"/>
    </row>
    <row r="87" spans="2:7" x14ac:dyDescent="0.25">
      <c r="B87" s="29"/>
      <c r="G87" s="29"/>
    </row>
    <row r="88" spans="2:7" x14ac:dyDescent="0.25">
      <c r="B88" s="29"/>
      <c r="G88" s="29"/>
    </row>
    <row r="89" spans="2:7" x14ac:dyDescent="0.25">
      <c r="B89" s="29"/>
      <c r="G89" s="29"/>
    </row>
    <row r="90" spans="2:7" x14ac:dyDescent="0.25">
      <c r="B90" s="29"/>
      <c r="G90" s="29"/>
    </row>
    <row r="91" spans="2:7" x14ac:dyDescent="0.25">
      <c r="B91" s="29"/>
      <c r="G91" s="29"/>
    </row>
    <row r="92" spans="2:7" x14ac:dyDescent="0.25">
      <c r="B92" s="29"/>
      <c r="G92" s="29"/>
    </row>
    <row r="93" spans="2:7" x14ac:dyDescent="0.25">
      <c r="B93" s="29"/>
      <c r="G93" s="29"/>
    </row>
    <row r="94" spans="2:7" x14ac:dyDescent="0.25">
      <c r="B94" s="29"/>
      <c r="G94" s="29"/>
    </row>
    <row r="95" spans="2:7" x14ac:dyDescent="0.25">
      <c r="B95" s="29"/>
      <c r="G95" s="29"/>
    </row>
    <row r="96" spans="2:7" x14ac:dyDescent="0.25">
      <c r="B96" s="29"/>
      <c r="G96" s="29"/>
    </row>
    <row r="97" spans="2:7" x14ac:dyDescent="0.25">
      <c r="B97" s="29"/>
      <c r="G97" s="29"/>
    </row>
    <row r="98" spans="2:7" x14ac:dyDescent="0.25">
      <c r="B98" s="29"/>
      <c r="G98" s="29"/>
    </row>
    <row r="99" spans="2:7" x14ac:dyDescent="0.25">
      <c r="B99" s="29"/>
      <c r="G99" s="29"/>
    </row>
  </sheetData>
  <mergeCells count="13">
    <mergeCell ref="A4:B4"/>
    <mergeCell ref="E4:G4"/>
    <mergeCell ref="L4:O4"/>
    <mergeCell ref="Q4:R4"/>
    <mergeCell ref="E5:I5"/>
    <mergeCell ref="A2:B2"/>
    <mergeCell ref="E2:G2"/>
    <mergeCell ref="L2:O2"/>
    <mergeCell ref="Q2:R2"/>
    <mergeCell ref="A3:B3"/>
    <mergeCell ref="E3:G3"/>
    <mergeCell ref="L3:O3"/>
    <mergeCell ref="Q3:R3"/>
  </mergeCells>
  <conditionalFormatting sqref="I19:I22">
    <cfRule type="cellIs" dxfId="79" priority="80" stopIfTrue="1" operator="equal">
      <formula>"Y"</formula>
    </cfRule>
  </conditionalFormatting>
  <conditionalFormatting sqref="J19:K19">
    <cfRule type="cellIs" dxfId="78" priority="79" stopIfTrue="1" operator="equal">
      <formula>"N"</formula>
    </cfRule>
  </conditionalFormatting>
  <conditionalFormatting sqref="M19">
    <cfRule type="cellIs" dxfId="77" priority="78" stopIfTrue="1" operator="equal">
      <formula>"B"</formula>
    </cfRule>
  </conditionalFormatting>
  <conditionalFormatting sqref="J20:K20">
    <cfRule type="cellIs" dxfId="76" priority="77" stopIfTrue="1" operator="equal">
      <formula>"N"</formula>
    </cfRule>
  </conditionalFormatting>
  <conditionalFormatting sqref="M20">
    <cfRule type="cellIs" dxfId="75" priority="76" stopIfTrue="1" operator="equal">
      <formula>"B"</formula>
    </cfRule>
  </conditionalFormatting>
  <conditionalFormatting sqref="J21:K21">
    <cfRule type="cellIs" dxfId="74" priority="75" stopIfTrue="1" operator="equal">
      <formula>"N"</formula>
    </cfRule>
  </conditionalFormatting>
  <conditionalFormatting sqref="M21">
    <cfRule type="cellIs" dxfId="73" priority="74" stopIfTrue="1" operator="equal">
      <formula>"B"</formula>
    </cfRule>
  </conditionalFormatting>
  <conditionalFormatting sqref="J22:K22">
    <cfRule type="cellIs" dxfId="72" priority="73" stopIfTrue="1" operator="equal">
      <formula>"N"</formula>
    </cfRule>
  </conditionalFormatting>
  <conditionalFormatting sqref="M22">
    <cfRule type="cellIs" dxfId="71" priority="72" stopIfTrue="1" operator="equal">
      <formula>"B"</formula>
    </cfRule>
  </conditionalFormatting>
  <conditionalFormatting sqref="O13">
    <cfRule type="cellIs" dxfId="70" priority="71" stopIfTrue="1" operator="equal">
      <formula>"B"</formula>
    </cfRule>
  </conditionalFormatting>
  <conditionalFormatting sqref="I13">
    <cfRule type="cellIs" dxfId="69" priority="70" operator="equal">
      <formula>"Y"</formula>
    </cfRule>
  </conditionalFormatting>
  <conditionalFormatting sqref="M14:O14 J13:L13">
    <cfRule type="cellIs" dxfId="68" priority="69" operator="equal">
      <formula>"N"</formula>
    </cfRule>
  </conditionalFormatting>
  <conditionalFormatting sqref="P13">
    <cfRule type="cellIs" dxfId="67" priority="68" operator="equal">
      <formula>"N"</formula>
    </cfRule>
  </conditionalFormatting>
  <conditionalFormatting sqref="I14:K14">
    <cfRule type="cellIs" dxfId="66" priority="66" operator="equal">
      <formula>"Y"</formula>
    </cfRule>
  </conditionalFormatting>
  <conditionalFormatting sqref="S14">
    <cfRule type="cellIs" dxfId="65" priority="65" operator="equal">
      <formula>"N"</formula>
    </cfRule>
  </conditionalFormatting>
  <conditionalFormatting sqref="S14">
    <cfRule type="cellIs" dxfId="64" priority="64" operator="equal">
      <formula>"B"</formula>
    </cfRule>
  </conditionalFormatting>
  <conditionalFormatting sqref="Q14">
    <cfRule type="cellIs" dxfId="63" priority="63" operator="equal">
      <formula>"R"</formula>
    </cfRule>
  </conditionalFormatting>
  <conditionalFormatting sqref="F14">
    <cfRule type="cellIs" dxfId="62" priority="62" operator="equal">
      <formula>"ALF"</formula>
    </cfRule>
  </conditionalFormatting>
  <conditionalFormatting sqref="L14">
    <cfRule type="expression" dxfId="61" priority="67">
      <formula>AND(#REF!&lt;&gt;"",#REF!&lt;10)</formula>
    </cfRule>
  </conditionalFormatting>
  <conditionalFormatting sqref="T9">
    <cfRule type="cellIs" dxfId="60" priority="60" operator="equal">
      <formula>"N"</formula>
    </cfRule>
  </conditionalFormatting>
  <conditionalFormatting sqref="T9">
    <cfRule type="cellIs" dxfId="59" priority="59" operator="equal">
      <formula>"B"</formula>
    </cfRule>
  </conditionalFormatting>
  <conditionalFormatting sqref="L17:L18">
    <cfRule type="expression" dxfId="58" priority="61">
      <formula>AND($L17&lt;&gt;"",$L17&lt;10)</formula>
    </cfRule>
  </conditionalFormatting>
  <conditionalFormatting sqref="S12">
    <cfRule type="cellIs" dxfId="57" priority="58" operator="equal">
      <formula>"N"</formula>
    </cfRule>
  </conditionalFormatting>
  <conditionalFormatting sqref="S12">
    <cfRule type="cellIs" dxfId="56" priority="57" operator="equal">
      <formula>"B"</formula>
    </cfRule>
  </conditionalFormatting>
  <conditionalFormatting sqref="S16">
    <cfRule type="cellIs" dxfId="55" priority="56" operator="equal">
      <formula>"N"</formula>
    </cfRule>
  </conditionalFormatting>
  <conditionalFormatting sqref="S16">
    <cfRule type="cellIs" dxfId="54" priority="55" operator="equal">
      <formula>"B"</formula>
    </cfRule>
  </conditionalFormatting>
  <conditionalFormatting sqref="I17:K17">
    <cfRule type="cellIs" dxfId="53" priority="54" operator="equal">
      <formula>"Y"</formula>
    </cfRule>
  </conditionalFormatting>
  <conditionalFormatting sqref="M17:O17">
    <cfRule type="cellIs" dxfId="52" priority="53" operator="equal">
      <formula>"N"</formula>
    </cfRule>
  </conditionalFormatting>
  <conditionalFormatting sqref="S17">
    <cfRule type="cellIs" dxfId="51" priority="52" operator="equal">
      <formula>"N"</formula>
    </cfRule>
  </conditionalFormatting>
  <conditionalFormatting sqref="S17">
    <cfRule type="cellIs" dxfId="50" priority="51" operator="equal">
      <formula>"B"</formula>
    </cfRule>
  </conditionalFormatting>
  <conditionalFormatting sqref="Q17">
    <cfRule type="cellIs" dxfId="49" priority="50" operator="equal">
      <formula>"R"</formula>
    </cfRule>
  </conditionalFormatting>
  <conditionalFormatting sqref="F17">
    <cfRule type="cellIs" dxfId="48" priority="49" operator="equal">
      <formula>"ALF"</formula>
    </cfRule>
  </conditionalFormatting>
  <conditionalFormatting sqref="I18:K18">
    <cfRule type="cellIs" dxfId="47" priority="48" operator="equal">
      <formula>"Y"</formula>
    </cfRule>
  </conditionalFormatting>
  <conditionalFormatting sqref="M18:O18">
    <cfRule type="cellIs" dxfId="46" priority="47" operator="equal">
      <formula>"N"</formula>
    </cfRule>
  </conditionalFormatting>
  <conditionalFormatting sqref="S18">
    <cfRule type="cellIs" dxfId="45" priority="46" operator="equal">
      <formula>"N"</formula>
    </cfRule>
  </conditionalFormatting>
  <conditionalFormatting sqref="S18">
    <cfRule type="cellIs" dxfId="44" priority="45" operator="equal">
      <formula>"B"</formula>
    </cfRule>
  </conditionalFormatting>
  <conditionalFormatting sqref="Q18">
    <cfRule type="cellIs" dxfId="43" priority="44" operator="equal">
      <formula>"R"</formula>
    </cfRule>
  </conditionalFormatting>
  <conditionalFormatting sqref="F18">
    <cfRule type="cellIs" dxfId="42" priority="43" operator="equal">
      <formula>"ALF"</formula>
    </cfRule>
  </conditionalFormatting>
  <conditionalFormatting sqref="J12:K12">
    <cfRule type="cellIs" dxfId="41" priority="41" operator="equal">
      <formula>"n"</formula>
    </cfRule>
  </conditionalFormatting>
  <conditionalFormatting sqref="M12">
    <cfRule type="cellIs" dxfId="40" priority="40" operator="equal">
      <formula>"N"</formula>
    </cfRule>
  </conditionalFormatting>
  <conditionalFormatting sqref="O12">
    <cfRule type="cellIs" dxfId="39" priority="39" operator="equal">
      <formula>"N"</formula>
    </cfRule>
  </conditionalFormatting>
  <conditionalFormatting sqref="O12">
    <cfRule type="cellIs" dxfId="38" priority="38" operator="equal">
      <formula>"B"</formula>
    </cfRule>
  </conditionalFormatting>
  <conditionalFormatting sqref="F12">
    <cfRule type="cellIs" dxfId="37" priority="37" operator="equal">
      <formula>"ALF"</formula>
    </cfRule>
  </conditionalFormatting>
  <conditionalFormatting sqref="L12">
    <cfRule type="expression" dxfId="36" priority="42">
      <formula>AND($L12&lt;&gt;"",$L12&lt;5)</formula>
    </cfRule>
  </conditionalFormatting>
  <conditionalFormatting sqref="J15:K15">
    <cfRule type="cellIs" dxfId="35" priority="35" operator="equal">
      <formula>"n"</formula>
    </cfRule>
  </conditionalFormatting>
  <conditionalFormatting sqref="M15">
    <cfRule type="cellIs" dxfId="34" priority="34" operator="equal">
      <formula>"N"</formula>
    </cfRule>
  </conditionalFormatting>
  <conditionalFormatting sqref="O15">
    <cfRule type="cellIs" dxfId="33" priority="33" operator="equal">
      <formula>"N"</formula>
    </cfRule>
  </conditionalFormatting>
  <conditionalFormatting sqref="O15">
    <cfRule type="cellIs" dxfId="32" priority="32" operator="equal">
      <formula>"B"</formula>
    </cfRule>
  </conditionalFormatting>
  <conditionalFormatting sqref="F15">
    <cfRule type="cellIs" dxfId="31" priority="31" operator="equal">
      <formula>"ALF"</formula>
    </cfRule>
  </conditionalFormatting>
  <conditionalFormatting sqref="L15">
    <cfRule type="expression" dxfId="30" priority="36">
      <formula>AND($L15&lt;&gt;"",$L15&lt;5)</formula>
    </cfRule>
  </conditionalFormatting>
  <conditionalFormatting sqref="J16:K16">
    <cfRule type="cellIs" dxfId="29" priority="29" operator="equal">
      <formula>"n"</formula>
    </cfRule>
  </conditionalFormatting>
  <conditionalFormatting sqref="M16">
    <cfRule type="cellIs" dxfId="28" priority="28" operator="equal">
      <formula>"N"</formula>
    </cfRule>
  </conditionalFormatting>
  <conditionalFormatting sqref="O16">
    <cfRule type="cellIs" dxfId="27" priority="27" operator="equal">
      <formula>"N"</formula>
    </cfRule>
  </conditionalFormatting>
  <conditionalFormatting sqref="O16">
    <cfRule type="cellIs" dxfId="26" priority="26" operator="equal">
      <formula>"B"</formula>
    </cfRule>
  </conditionalFormatting>
  <conditionalFormatting sqref="F16">
    <cfRule type="cellIs" dxfId="25" priority="25" operator="equal">
      <formula>"ALF"</formula>
    </cfRule>
  </conditionalFormatting>
  <conditionalFormatting sqref="L16">
    <cfRule type="expression" dxfId="24" priority="30">
      <formula>AND($L16&lt;&gt;"",$L16&lt;5)</formula>
    </cfRule>
  </conditionalFormatting>
  <conditionalFormatting sqref="J7:K7">
    <cfRule type="cellIs" dxfId="23" priority="23" operator="equal">
      <formula>"n"</formula>
    </cfRule>
  </conditionalFormatting>
  <conditionalFormatting sqref="M7">
    <cfRule type="cellIs" dxfId="22" priority="22" operator="equal">
      <formula>"N"</formula>
    </cfRule>
  </conditionalFormatting>
  <conditionalFormatting sqref="O7">
    <cfRule type="cellIs" dxfId="21" priority="21" operator="equal">
      <formula>"N"</formula>
    </cfRule>
  </conditionalFormatting>
  <conditionalFormatting sqref="O7">
    <cfRule type="cellIs" dxfId="20" priority="20" operator="equal">
      <formula>"B"</formula>
    </cfRule>
  </conditionalFormatting>
  <conditionalFormatting sqref="F7">
    <cfRule type="cellIs" dxfId="19" priority="19" operator="equal">
      <formula>"ALF"</formula>
    </cfRule>
  </conditionalFormatting>
  <conditionalFormatting sqref="L7">
    <cfRule type="expression" dxfId="18" priority="24">
      <formula>AND($L7&lt;&gt;"",$L7&lt;5)</formula>
    </cfRule>
  </conditionalFormatting>
  <conditionalFormatting sqref="J8:K8">
    <cfRule type="cellIs" dxfId="17" priority="17" operator="equal">
      <formula>"n"</formula>
    </cfRule>
  </conditionalFormatting>
  <conditionalFormatting sqref="M8">
    <cfRule type="cellIs" dxfId="16" priority="16" operator="equal">
      <formula>"N"</formula>
    </cfRule>
  </conditionalFormatting>
  <conditionalFormatting sqref="O8">
    <cfRule type="cellIs" dxfId="15" priority="15" operator="equal">
      <formula>"N"</formula>
    </cfRule>
  </conditionalFormatting>
  <conditionalFormatting sqref="O8">
    <cfRule type="cellIs" dxfId="14" priority="14" operator="equal">
      <formula>"B"</formula>
    </cfRule>
  </conditionalFormatting>
  <conditionalFormatting sqref="F8">
    <cfRule type="cellIs" dxfId="13" priority="13" operator="equal">
      <formula>"ALF"</formula>
    </cfRule>
  </conditionalFormatting>
  <conditionalFormatting sqref="L8">
    <cfRule type="expression" dxfId="12" priority="18">
      <formula>AND($L8&lt;&gt;"",$L8&lt;5)</formula>
    </cfRule>
  </conditionalFormatting>
  <conditionalFormatting sqref="J9:K9">
    <cfRule type="cellIs" dxfId="11" priority="11" operator="equal">
      <formula>"n"</formula>
    </cfRule>
  </conditionalFormatting>
  <conditionalFormatting sqref="M9">
    <cfRule type="cellIs" dxfId="10" priority="10" operator="equal">
      <formula>"N"</formula>
    </cfRule>
  </conditionalFormatting>
  <conditionalFormatting sqref="O9">
    <cfRule type="cellIs" dxfId="9" priority="9" operator="equal">
      <formula>"N"</formula>
    </cfRule>
  </conditionalFormatting>
  <conditionalFormatting sqref="O9">
    <cfRule type="cellIs" dxfId="8" priority="8" operator="equal">
      <formula>"B"</formula>
    </cfRule>
  </conditionalFormatting>
  <conditionalFormatting sqref="F9">
    <cfRule type="cellIs" dxfId="7" priority="7" operator="equal">
      <formula>"ALF"</formula>
    </cfRule>
  </conditionalFormatting>
  <conditionalFormatting sqref="L9">
    <cfRule type="expression" dxfId="6" priority="12">
      <formula>AND($L9&lt;&gt;"",$L9&lt;5)</formula>
    </cfRule>
  </conditionalFormatting>
  <conditionalFormatting sqref="J10:K10">
    <cfRule type="cellIs" dxfId="5" priority="5" operator="equal">
      <formula>"n"</formula>
    </cfRule>
  </conditionalFormatting>
  <conditionalFormatting sqref="M10">
    <cfRule type="cellIs" dxfId="4" priority="4" operator="equal">
      <formula>"N"</formula>
    </cfRule>
  </conditionalFormatting>
  <conditionalFormatting sqref="O10">
    <cfRule type="cellIs" dxfId="3" priority="3" operator="equal">
      <formula>"N"</formula>
    </cfRule>
  </conditionalFormatting>
  <conditionalFormatting sqref="O10">
    <cfRule type="cellIs" dxfId="2" priority="2" operator="equal">
      <formula>"B"</formula>
    </cfRule>
  </conditionalFormatting>
  <conditionalFormatting sqref="F10">
    <cfRule type="cellIs" dxfId="1" priority="1" operator="equal">
      <formula>"ALF"</formula>
    </cfRule>
  </conditionalFormatting>
  <conditionalFormatting sqref="L10">
    <cfRule type="expression" dxfId="0" priority="6">
      <formula>AND($L10&lt;&gt;"",$L10&lt;5)</formula>
    </cfRule>
  </conditionalFormatting>
  <pageMargins left="0.7" right="0.7" top="0.75" bottom="0.75" header="0.3" footer="0.3"/>
  <pageSetup paperSize="5" scale="92" fitToHeight="0" orientation="landscape" r:id="rId1"/>
  <headerFooter alignWithMargins="0">
    <oddHeader>&amp;C&amp;"Arial,Bold"&amp;14 RFA 2021-208 Review Committee Recommendations&amp;RExhibit F,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22" ma:contentTypeDescription="Create a new document." ma:contentTypeScope="" ma:versionID="620d2f11883b2d1defcae5a4dab18e5e">
  <xsd:schema xmlns:xsd="http://www.w3.org/2001/XMLSchema" xmlns:xs="http://www.w3.org/2001/XMLSchema" xmlns:p="http://schemas.microsoft.com/office/2006/metadata/properties" xmlns:ns2="31c33541-f0e7-4482-9c8a-fb53b33b075f" targetNamespace="http://schemas.microsoft.com/office/2006/metadata/properties" ma:root="true" ma:fieldsID="89e71f4e6ded4e83d7d8f706aadb9348" ns2:_="">
    <xsd:import namespace="31c33541-f0e7-4482-9c8a-fb53b33b0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FFDC16-DC2C-451B-8121-99EE099E18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c33541-f0e7-4482-9c8a-fb53b33b0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1829C3-63A2-4FA5-80F3-4C87B7156B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70D761-5AFB-47AF-B695-AD2067270734}">
  <ds:schemaRefs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1c33541-f0e7-4482-9c8a-fb53b33b07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Recommendations</vt:lpstr>
      <vt:lpstr>Recommendations!Print_Area</vt:lpstr>
      <vt:lpstr>Recommendations!Print_Titles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dcterms:created xsi:type="dcterms:W3CDTF">2021-06-02T19:18:08Z</dcterms:created>
  <dcterms:modified xsi:type="dcterms:W3CDTF">2021-06-02T19:21:22Z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</Properties>
</file>