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floridahousing.sharepoint.com/sites/MF/allocations/Jeans SharePoint/all Ranking/2021 Spreadsheets/2021-211 Viability/"/>
    </mc:Choice>
  </mc:AlternateContent>
  <xr:revisionPtr revIDLastSave="1" documentId="8_{6ED31EF9-D04A-4EF8-8930-E1029C654097}" xr6:coauthVersionLast="46" xr6:coauthVersionMax="46" xr10:uidLastSave="{73568EFC-C8A4-4BB1-A771-FB616A8B24BB}"/>
  <bookViews>
    <workbookView xWindow="28680" yWindow="-120" windowWidth="29040" windowHeight="15840" xr2:uid="{8C32A201-8F64-4537-8617-D9BAE900F071}"/>
  </bookViews>
  <sheets>
    <sheet name="enter scores" sheetId="1" r:id="rId1"/>
  </sheets>
  <definedNames>
    <definedName name="_Hlk72760185" localSheetId="0">'enter scores'!$A$35</definedName>
    <definedName name="_xlnm.Print_Titles" localSheetId="0">'enter scores'!$A:$A,'enter scores'!$1:$2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5" i="1" l="1"/>
  <c r="H42" i="1"/>
  <c r="H36" i="1"/>
  <c r="G36" i="1"/>
  <c r="F36" i="1"/>
  <c r="E36" i="1"/>
  <c r="D36" i="1"/>
  <c r="C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6" i="1"/>
  <c r="G6" i="1"/>
  <c r="F6" i="1"/>
  <c r="E6" i="1"/>
  <c r="D6" i="1"/>
  <c r="C6" i="1"/>
  <c r="H5" i="1"/>
  <c r="H4" i="1"/>
</calcChain>
</file>

<file path=xl/sharedStrings.xml><?xml version="1.0" encoding="utf-8"?>
<sst xmlns="http://schemas.openxmlformats.org/spreadsheetml/2006/main" count="218" uniqueCount="65">
  <si>
    <t>Scoring Items</t>
  </si>
  <si>
    <t>Contributor/ Reporter</t>
  </si>
  <si>
    <t>2022-227V</t>
  </si>
  <si>
    <t>2022-228V</t>
  </si>
  <si>
    <t>2022-229V</t>
  </si>
  <si>
    <t>2022-230V</t>
  </si>
  <si>
    <t>2022-231V</t>
  </si>
  <si>
    <t>COUNT</t>
  </si>
  <si>
    <t>Development Name</t>
  </si>
  <si>
    <t>Bid-A-Wee Apartments</t>
  </si>
  <si>
    <t>Rochester Park</t>
  </si>
  <si>
    <t>New River Landing</t>
  </si>
  <si>
    <t>The Village of Casa Familia</t>
  </si>
  <si>
    <t>Tranquility at Milton</t>
  </si>
  <si>
    <t>Point Items</t>
  </si>
  <si>
    <t>Bookmarking Attachments prior to submission (Section Three, A.2.b.) (5 points)</t>
  </si>
  <si>
    <t>Charles</t>
  </si>
  <si>
    <t>3.c.(2) Submission of Principal Disclosure Form that is either (a) stamped “Approved” at least 14 Calendar Days prior to the Application Deadline; or (b) stamped “Received” by the Corporation at least 14 Calendar Days prior to the Application Deadline AND stamped “Approved” prior to the Application Deadline  (5 points)</t>
  </si>
  <si>
    <t>Ryan</t>
  </si>
  <si>
    <t>Total Points (maximum of 10)</t>
  </si>
  <si>
    <t>Eligibility Items</t>
  </si>
  <si>
    <t>Submission Requirements met (Section Three)</t>
  </si>
  <si>
    <t>Y</t>
  </si>
  <si>
    <t>1. Applicant Certification and Acknowledgement form provided and meets requirements</t>
  </si>
  <si>
    <t>2. Demographic Commitment of Original Application selected</t>
  </si>
  <si>
    <t>2. Corporation staff or Corporation Board of Directors approved Demographic Commitment provided or confirmation that no change has been made provided</t>
  </si>
  <si>
    <t>3.a.(1) Name of Applicant provided</t>
  </si>
  <si>
    <t>3.a.(2) Confirmation that Applicant is eligible to apply provided</t>
  </si>
  <si>
    <t>3.a.(2)(a) RFA number of the Active Award provided</t>
  </si>
  <si>
    <t>3.a.(2)(b) Application number of the Active Award provided</t>
  </si>
  <si>
    <t>3.a.(3) Authorized Principal Representative provided and meets requirements</t>
  </si>
  <si>
    <t>3.b. Name of Each Developer provided</t>
  </si>
  <si>
    <t>3.c.(1) Principals for Applicant and Developer(s) Disclosure Form provided and meets requirements</t>
  </si>
  <si>
    <t>3.c.(1) Confirmation that Corporation staff or Corporation Board of Directors approved Principal Disclosure Form provided or confirmation that no change has been made provided</t>
  </si>
  <si>
    <t>4.a. Name of Proposed Development for Active Award provided</t>
  </si>
  <si>
    <t>4.a. Corporation staff or Corporation Board of Directors approved Name of Development provided or confirmation that no change has been made provided</t>
  </si>
  <si>
    <t>4.b. County identified</t>
  </si>
  <si>
    <t>4.c.(1) Total Number of Units provided</t>
  </si>
  <si>
    <t>4.c.(1) Corporation staff or Corporation Board of Directors approved number of units provided or confirmation that no change has been made provided</t>
  </si>
  <si>
    <t>4.c.(2) Breakdown of number of units associated with each Development Type, Development Category and ESS/Non-ESS provided</t>
  </si>
  <si>
    <t>5.a. Applicant’s Viability Request Amount provided</t>
  </si>
  <si>
    <t>Matt</t>
  </si>
  <si>
    <t>5.b.(1) Permanent Sources from the Original Application stated</t>
  </si>
  <si>
    <t>5.b.(1) Documentation verifying Permanent Analysis of the Development Cost Pro Forma from Original Application provided</t>
  </si>
  <si>
    <t>5.b.(1) If credit underwriting report or update letter approved by staff or Board, one of the permanent sources table (combination of construction and permanent table or only the permanent table) from the approved credit underwriting report/update letter provided</t>
  </si>
  <si>
    <t>N/A</t>
  </si>
  <si>
    <t>5.b. If the credit underwriting report has not yet been approved by staff or Board, a data summary from the credit underwriter presenting budget details with permanent sources of financing from the most current Sources and Uses that are found acceptable to the credit underwriter provided</t>
  </si>
  <si>
    <t>5.b.(2) Letter of Intent from the Housing Credit Syndicator/equity provider provided, if the Active Award involved or will involve 4% or 9% Housing Credits</t>
  </si>
  <si>
    <t>5.b.(2) Letter from the Housing Credit Syndicator/equity provider confirming the Limited Partnership has not closed and acknowledging that the Developer must defer at least 40 percent of the Developer Fee provided, if the Active Award involved or will involve 4% or 9%  Housing Credits</t>
  </si>
  <si>
    <t>6. Development Cost Pro Forma provided (listing expenses or uses) and Construction/Rehab analysis and Permanent analysis (listing sources) – Sources must equal uses</t>
  </si>
  <si>
    <t>8. Total Development Cost Per Unit Limitation met</t>
  </si>
  <si>
    <t>Financial Arrearage Requirement and Insurance Deficiency Requirement met (Section Five, A.1.)</t>
  </si>
  <si>
    <t>Kenny</t>
  </si>
  <si>
    <t>All Eligibility Requirements Met?</t>
  </si>
  <si>
    <t>Tie-Breakers</t>
  </si>
  <si>
    <t>3.a. RFA 2019-111 Rental Recovery Loan Program Preference</t>
  </si>
  <si>
    <t>N</t>
  </si>
  <si>
    <t>7. What is the amount of New Non-Corporation Permanent Funding Sources?</t>
  </si>
  <si>
    <t>What is the amount of eligible Viability Loan Funding request per unit? (Section Five, B.1.c.)</t>
  </si>
  <si>
    <t>What percentage is the Applicant’s Eligible Viability Loan Funding Request Amount compared to the maximum award amount the Applicant is eligible to request? (Section Five, B.1.d.)</t>
  </si>
  <si>
    <t>Qualifies for Florida Job Creation Preference (Item 2 of Exhibit C)</t>
  </si>
  <si>
    <t>Lottery Number</t>
  </si>
  <si>
    <t>Inspector General</t>
  </si>
  <si>
    <t>Priority Level</t>
  </si>
  <si>
    <t>3.c.(3) Priority Level (1 or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</si>
</sst>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2" x14ac:knownFonts="1">
    <font>
      <sz val="10"/>
      <name val="Arial"/>
    </font>
    <font>
      <sz val="10"/>
      <name val="Arial"/>
    </font>
    <font>
      <b/>
      <sz val="10"/>
      <color rgb="FF000000"/>
      <name val="Calibri"/>
      <family val="2"/>
      <scheme val="minor"/>
    </font>
    <font>
      <b/>
      <sz val="10"/>
      <color theme="1"/>
      <name val="Calibri"/>
      <family val="2"/>
      <scheme val="minor"/>
    </font>
    <font>
      <b/>
      <sz val="10"/>
      <color indexed="8"/>
      <name val="Calibri"/>
      <family val="2"/>
      <scheme val="minor"/>
    </font>
    <font>
      <b/>
      <sz val="10"/>
      <name val="Calibri"/>
      <family val="2"/>
      <scheme val="minor"/>
    </font>
    <font>
      <sz val="10"/>
      <name val="Calibri"/>
      <family val="2"/>
      <scheme val="minor"/>
    </font>
    <font>
      <sz val="10"/>
      <color rgb="FF0000FF"/>
      <name val="Calibri"/>
      <family val="2"/>
      <scheme val="minor"/>
    </font>
    <font>
      <sz val="10"/>
      <color theme="1"/>
      <name val="Calibri"/>
      <family val="2"/>
      <scheme val="minor"/>
    </font>
    <font>
      <sz val="10"/>
      <name val="Arial"/>
      <family val="2"/>
    </font>
    <font>
      <sz val="10"/>
      <name val="Calibri"/>
      <family val="2"/>
    </font>
    <font>
      <sz val="10"/>
      <color rgb="FF00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lightUp"/>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43" fontId="9" fillId="0" borderId="0" applyFont="0" applyFill="0" applyBorder="0" applyAlignment="0" applyProtection="0"/>
    <xf numFmtId="9" fontId="1" fillId="0" borderId="0" applyFont="0" applyFill="0" applyBorder="0" applyAlignment="0" applyProtection="0"/>
    <xf numFmtId="0" fontId="9" fillId="0" borderId="0"/>
  </cellStyleXfs>
  <cellXfs count="47">
    <xf numFmtId="0" fontId="0" fillId="0" borderId="0" xfId="0"/>
    <xf numFmtId="0" fontId="2"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5" fillId="0" borderId="2" xfId="0" applyFont="1" applyBorder="1" applyAlignment="1">
      <alignment horizontal="center" vertical="center"/>
    </xf>
    <xf numFmtId="0" fontId="6" fillId="0" borderId="0" xfId="0" applyFont="1" applyAlignment="1">
      <alignment horizontal="center" vertical="center"/>
    </xf>
    <xf numFmtId="0" fontId="2" fillId="0" borderId="1" xfId="0" applyFont="1" applyBorder="1" applyAlignment="1">
      <alignment horizontal="center" vertical="center" wrapText="1"/>
    </xf>
    <xf numFmtId="0" fontId="5" fillId="0" borderId="3" xfId="0" applyFont="1" applyBorder="1" applyAlignment="1">
      <alignment horizontal="center" vertical="center"/>
    </xf>
    <xf numFmtId="0" fontId="5" fillId="0" borderId="0" xfId="0" applyFont="1" applyAlignment="1">
      <alignment horizontal="center" vertical="center"/>
    </xf>
    <xf numFmtId="0" fontId="5" fillId="2" borderId="4" xfId="0" applyFont="1" applyFill="1" applyBorder="1" applyAlignment="1">
      <alignment horizontal="left" vertical="center" wrapText="1"/>
    </xf>
    <xf numFmtId="0" fontId="6" fillId="2" borderId="4" xfId="0" applyFont="1" applyFill="1" applyBorder="1" applyAlignment="1">
      <alignment horizontal="center" vertical="center" wrapText="1"/>
    </xf>
    <xf numFmtId="0" fontId="7" fillId="2" borderId="4" xfId="0" applyFont="1" applyFill="1" applyBorder="1" applyAlignment="1" applyProtection="1">
      <alignment horizontal="center" vertical="center" wrapText="1"/>
      <protection locked="0"/>
    </xf>
    <xf numFmtId="0" fontId="7" fillId="2" borderId="5" xfId="0" applyFont="1" applyFill="1" applyBorder="1" applyAlignment="1" applyProtection="1">
      <alignment horizontal="center" vertical="center" wrapText="1"/>
      <protection locked="0"/>
    </xf>
    <xf numFmtId="0" fontId="6" fillId="0" borderId="1" xfId="0" applyFont="1" applyBorder="1" applyAlignment="1">
      <alignment vertical="center" wrapText="1"/>
    </xf>
    <xf numFmtId="0" fontId="8" fillId="0" borderId="4" xfId="0" applyFont="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xf>
    <xf numFmtId="0" fontId="3" fillId="0" borderId="6" xfId="3" applyFont="1" applyBorder="1" applyAlignment="1">
      <alignment horizontal="left" vertical="center" wrapText="1"/>
    </xf>
    <xf numFmtId="0" fontId="3" fillId="0" borderId="4" xfId="3" applyFont="1" applyBorder="1" applyAlignment="1">
      <alignment horizontal="left" vertical="center" wrapText="1"/>
    </xf>
    <xf numFmtId="0" fontId="5" fillId="2" borderId="7" xfId="0" applyFont="1" applyFill="1" applyBorder="1" applyAlignment="1">
      <alignment horizontal="left" vertical="center" wrapText="1"/>
    </xf>
    <xf numFmtId="0" fontId="10" fillId="0" borderId="1" xfId="0" applyFont="1" applyBorder="1" applyAlignment="1">
      <alignment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11" fillId="0" borderId="4" xfId="0" applyFont="1" applyBorder="1" applyAlignment="1">
      <alignment horizontal="center" vertical="center" wrapText="1"/>
    </xf>
    <xf numFmtId="0" fontId="5" fillId="0" borderId="10"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center" vertical="center"/>
    </xf>
    <xf numFmtId="0" fontId="5" fillId="2" borderId="4" xfId="0" applyFont="1" applyFill="1" applyBorder="1" applyAlignment="1">
      <alignment horizontal="center" vertical="center" wrapText="1"/>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11" fillId="0" borderId="1" xfId="0" applyFont="1" applyBorder="1" applyAlignment="1">
      <alignment horizontal="left" vertical="center" wrapText="1"/>
    </xf>
    <xf numFmtId="0" fontId="11" fillId="0" borderId="2" xfId="0" applyFont="1" applyBorder="1" applyAlignment="1">
      <alignment horizontal="center" vertical="center" wrapText="1"/>
    </xf>
    <xf numFmtId="0" fontId="7" fillId="0" borderId="11" xfId="0" applyFont="1" applyBorder="1" applyAlignment="1">
      <alignment horizontal="center" vertical="center" wrapText="1"/>
    </xf>
    <xf numFmtId="43" fontId="7" fillId="0" borderId="5" xfId="1" applyFont="1" applyFill="1" applyBorder="1" applyAlignment="1">
      <alignment horizontal="center" vertical="center"/>
    </xf>
    <xf numFmtId="0" fontId="11" fillId="0" borderId="2" xfId="0" applyFont="1" applyBorder="1" applyAlignment="1">
      <alignment horizontal="center" vertical="center" wrapText="1"/>
    </xf>
    <xf numFmtId="164" fontId="7" fillId="0" borderId="5" xfId="1" applyNumberFormat="1" applyFont="1" applyFill="1" applyBorder="1" applyAlignment="1">
      <alignment horizontal="center" vertical="center"/>
    </xf>
    <xf numFmtId="0" fontId="6" fillId="3" borderId="1" xfId="0" applyFont="1" applyFill="1" applyBorder="1" applyAlignment="1">
      <alignment horizontal="center" vertical="center"/>
    </xf>
    <xf numFmtId="0" fontId="11" fillId="0" borderId="12" xfId="0" applyFont="1" applyBorder="1" applyAlignment="1">
      <alignment horizontal="center" vertical="center" wrapText="1"/>
    </xf>
    <xf numFmtId="9" fontId="7" fillId="0" borderId="5" xfId="2" applyFont="1" applyFill="1" applyBorder="1" applyAlignment="1">
      <alignment horizontal="center" vertical="center"/>
    </xf>
    <xf numFmtId="0" fontId="11" fillId="0" borderId="3" xfId="0" applyFont="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pplyProtection="1">
      <alignment horizontal="center" vertical="center" wrapText="1"/>
      <protection locked="0"/>
    </xf>
    <xf numFmtId="0" fontId="6" fillId="0" borderId="1" xfId="0" applyFont="1" applyBorder="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center" vertical="center" wrapText="1"/>
    </xf>
  </cellXfs>
  <cellStyles count="4">
    <cellStyle name="Comma" xfId="1" builtinId="3"/>
    <cellStyle name="Normal" xfId="0" builtinId="0"/>
    <cellStyle name="Normal 3" xfId="3" xr:uid="{24C4CF8B-0BC3-4B9A-8CE6-B4F9C02624AA}"/>
    <cellStyle name="Percent" xfId="2" builtinId="5"/>
  </cellStyles>
  <dxfs count="10">
    <dxf>
      <fill>
        <patternFill>
          <bgColor rgb="FFFFCC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57A89-6593-4766-9873-E843AB786035}">
  <dimension ref="A1:H45"/>
  <sheetViews>
    <sheetView tabSelected="1" zoomScale="110" zoomScaleNormal="110" zoomScaleSheetLayoutView="80" workbookViewId="0">
      <pane xSplit="2" ySplit="2" topLeftCell="C3" activePane="bottomRight" state="frozen"/>
      <selection pane="topRight" activeCell="E1" sqref="E1"/>
      <selection pane="bottomLeft" activeCell="A3" sqref="A3"/>
      <selection pane="bottomRight" activeCell="C8" sqref="C8"/>
    </sheetView>
  </sheetViews>
  <sheetFormatPr defaultColWidth="8.6640625" defaultRowHeight="13.8" x14ac:dyDescent="0.25"/>
  <cols>
    <col min="1" max="1" width="36.33203125" style="45" customWidth="1"/>
    <col min="2" max="5" width="11.6640625" style="46" customWidth="1"/>
    <col min="6" max="7" width="10.6640625" style="6" customWidth="1"/>
    <col min="8" max="16384" width="8.6640625" style="6"/>
  </cols>
  <sheetData>
    <row r="1" spans="1:8" ht="13.95" customHeight="1" x14ac:dyDescent="0.25">
      <c r="A1" s="1" t="s">
        <v>0</v>
      </c>
      <c r="B1" s="2" t="s">
        <v>1</v>
      </c>
      <c r="C1" s="3" t="s">
        <v>2</v>
      </c>
      <c r="D1" s="3" t="s">
        <v>3</v>
      </c>
      <c r="E1" s="3" t="s">
        <v>4</v>
      </c>
      <c r="F1" s="4" t="s">
        <v>5</v>
      </c>
      <c r="G1" s="4" t="s">
        <v>6</v>
      </c>
      <c r="H1" s="5" t="s">
        <v>7</v>
      </c>
    </row>
    <row r="2" spans="1:8" s="9" customFormat="1" ht="51" customHeight="1" x14ac:dyDescent="0.25">
      <c r="A2" s="7" t="s">
        <v>8</v>
      </c>
      <c r="B2" s="2"/>
      <c r="C2" s="3" t="s">
        <v>9</v>
      </c>
      <c r="D2" s="3" t="s">
        <v>10</v>
      </c>
      <c r="E2" s="3" t="s">
        <v>11</v>
      </c>
      <c r="F2" s="4" t="s">
        <v>12</v>
      </c>
      <c r="G2" s="4" t="s">
        <v>13</v>
      </c>
      <c r="H2" s="8"/>
    </row>
    <row r="3" spans="1:8" s="9" customFormat="1" x14ac:dyDescent="0.25">
      <c r="A3" s="10" t="s">
        <v>14</v>
      </c>
      <c r="B3" s="11"/>
      <c r="C3" s="11"/>
      <c r="D3" s="11"/>
      <c r="E3" s="11"/>
      <c r="F3" s="12"/>
      <c r="G3" s="12"/>
      <c r="H3" s="13"/>
    </row>
    <row r="4" spans="1:8" s="9" customFormat="1" ht="27.6" x14ac:dyDescent="0.25">
      <c r="A4" s="14" t="s">
        <v>15</v>
      </c>
      <c r="B4" s="15" t="s">
        <v>16</v>
      </c>
      <c r="C4" s="16">
        <v>5</v>
      </c>
      <c r="D4" s="16">
        <v>5</v>
      </c>
      <c r="E4" s="16">
        <v>5</v>
      </c>
      <c r="F4" s="16">
        <v>5</v>
      </c>
      <c r="G4" s="16">
        <v>5</v>
      </c>
      <c r="H4" s="17">
        <f>COUNTIF(B4:G4,0)</f>
        <v>0</v>
      </c>
    </row>
    <row r="5" spans="1:8" s="9" customFormat="1" ht="110.4" x14ac:dyDescent="0.25">
      <c r="A5" s="14" t="s">
        <v>17</v>
      </c>
      <c r="B5" s="15" t="s">
        <v>18</v>
      </c>
      <c r="C5" s="16">
        <v>5</v>
      </c>
      <c r="D5" s="16">
        <v>5</v>
      </c>
      <c r="E5" s="16">
        <v>5</v>
      </c>
      <c r="F5" s="16">
        <v>5</v>
      </c>
      <c r="G5" s="16">
        <v>0</v>
      </c>
      <c r="H5" s="17">
        <f t="shared" ref="H5" si="0">COUNTIF(B5:G5,0)</f>
        <v>1</v>
      </c>
    </row>
    <row r="6" spans="1:8" s="9" customFormat="1" x14ac:dyDescent="0.25">
      <c r="A6" s="18" t="s">
        <v>19</v>
      </c>
      <c r="B6" s="19"/>
      <c r="C6" s="4">
        <f>IF(C5="","",SUM(C4:C5))</f>
        <v>10</v>
      </c>
      <c r="D6" s="4">
        <f t="shared" ref="D6:G6" si="1">IF(D5="","",SUM(D4:D5))</f>
        <v>10</v>
      </c>
      <c r="E6" s="4">
        <f t="shared" si="1"/>
        <v>10</v>
      </c>
      <c r="F6" s="4">
        <f t="shared" si="1"/>
        <v>10</v>
      </c>
      <c r="G6" s="4">
        <f t="shared" si="1"/>
        <v>5</v>
      </c>
      <c r="H6" s="17">
        <f>COUNTIF(B6:G6,"&lt;10")</f>
        <v>1</v>
      </c>
    </row>
    <row r="7" spans="1:8" s="9" customFormat="1" x14ac:dyDescent="0.25">
      <c r="A7" s="20" t="s">
        <v>20</v>
      </c>
      <c r="B7" s="11"/>
      <c r="C7" s="11"/>
      <c r="D7" s="11"/>
      <c r="E7" s="11"/>
      <c r="F7" s="12"/>
      <c r="G7" s="12"/>
      <c r="H7" s="13"/>
    </row>
    <row r="8" spans="1:8" s="9" customFormat="1" ht="27.6" x14ac:dyDescent="0.25">
      <c r="A8" s="21" t="s">
        <v>21</v>
      </c>
      <c r="B8" s="22" t="s">
        <v>16</v>
      </c>
      <c r="C8" s="16" t="s">
        <v>22</v>
      </c>
      <c r="D8" s="16" t="s">
        <v>22</v>
      </c>
      <c r="E8" s="16" t="s">
        <v>22</v>
      </c>
      <c r="F8" s="16" t="s">
        <v>22</v>
      </c>
      <c r="G8" s="16" t="s">
        <v>22</v>
      </c>
      <c r="H8" s="17">
        <f t="shared" ref="H8:H35" si="2">COUNTIF(C8:G8,"N")</f>
        <v>0</v>
      </c>
    </row>
    <row r="9" spans="1:8" s="9" customFormat="1" ht="41.4" x14ac:dyDescent="0.25">
      <c r="A9" s="21" t="s">
        <v>23</v>
      </c>
      <c r="B9" s="23"/>
      <c r="C9" s="16" t="s">
        <v>22</v>
      </c>
      <c r="D9" s="16" t="s">
        <v>22</v>
      </c>
      <c r="E9" s="16" t="s">
        <v>22</v>
      </c>
      <c r="F9" s="16" t="s">
        <v>22</v>
      </c>
      <c r="G9" s="16" t="s">
        <v>22</v>
      </c>
      <c r="H9" s="17">
        <f t="shared" si="2"/>
        <v>0</v>
      </c>
    </row>
    <row r="10" spans="1:8" s="9" customFormat="1" ht="27.6" x14ac:dyDescent="0.25">
      <c r="A10" s="21" t="s">
        <v>24</v>
      </c>
      <c r="B10" s="23"/>
      <c r="C10" s="16" t="s">
        <v>22</v>
      </c>
      <c r="D10" s="16" t="s">
        <v>22</v>
      </c>
      <c r="E10" s="16" t="s">
        <v>22</v>
      </c>
      <c r="F10" s="16" t="s">
        <v>22</v>
      </c>
      <c r="G10" s="16" t="s">
        <v>22</v>
      </c>
      <c r="H10" s="17">
        <f t="shared" si="2"/>
        <v>0</v>
      </c>
    </row>
    <row r="11" spans="1:8" s="9" customFormat="1" ht="55.2" x14ac:dyDescent="0.25">
      <c r="A11" s="21" t="s">
        <v>25</v>
      </c>
      <c r="B11" s="24"/>
      <c r="C11" s="16" t="s">
        <v>22</v>
      </c>
      <c r="D11" s="16" t="s">
        <v>22</v>
      </c>
      <c r="E11" s="16" t="s">
        <v>22</v>
      </c>
      <c r="F11" s="16" t="s">
        <v>22</v>
      </c>
      <c r="G11" s="16" t="s">
        <v>22</v>
      </c>
      <c r="H11" s="17">
        <f t="shared" si="2"/>
        <v>0</v>
      </c>
    </row>
    <row r="12" spans="1:8" s="9" customFormat="1" x14ac:dyDescent="0.25">
      <c r="A12" s="21" t="s">
        <v>26</v>
      </c>
      <c r="B12" s="22" t="s">
        <v>18</v>
      </c>
      <c r="C12" s="16" t="s">
        <v>22</v>
      </c>
      <c r="D12" s="16" t="s">
        <v>22</v>
      </c>
      <c r="E12" s="16" t="s">
        <v>22</v>
      </c>
      <c r="F12" s="16" t="s">
        <v>22</v>
      </c>
      <c r="G12" s="16" t="s">
        <v>22</v>
      </c>
      <c r="H12" s="17">
        <f t="shared" si="2"/>
        <v>0</v>
      </c>
    </row>
    <row r="13" spans="1:8" s="9" customFormat="1" ht="27.6" x14ac:dyDescent="0.25">
      <c r="A13" s="21" t="s">
        <v>27</v>
      </c>
      <c r="B13" s="23"/>
      <c r="C13" s="16" t="s">
        <v>22</v>
      </c>
      <c r="D13" s="16" t="s">
        <v>22</v>
      </c>
      <c r="E13" s="16" t="s">
        <v>22</v>
      </c>
      <c r="F13" s="16" t="s">
        <v>22</v>
      </c>
      <c r="G13" s="16" t="s">
        <v>22</v>
      </c>
      <c r="H13" s="17">
        <f t="shared" si="2"/>
        <v>0</v>
      </c>
    </row>
    <row r="14" spans="1:8" s="9" customFormat="1" ht="27.6" x14ac:dyDescent="0.25">
      <c r="A14" s="21" t="s">
        <v>28</v>
      </c>
      <c r="B14" s="23"/>
      <c r="C14" s="16" t="s">
        <v>22</v>
      </c>
      <c r="D14" s="16" t="s">
        <v>22</v>
      </c>
      <c r="E14" s="16" t="s">
        <v>22</v>
      </c>
      <c r="F14" s="16" t="s">
        <v>22</v>
      </c>
      <c r="G14" s="16" t="s">
        <v>22</v>
      </c>
      <c r="H14" s="17">
        <f t="shared" si="2"/>
        <v>0</v>
      </c>
    </row>
    <row r="15" spans="1:8" s="9" customFormat="1" ht="27.6" x14ac:dyDescent="0.25">
      <c r="A15" s="21" t="s">
        <v>29</v>
      </c>
      <c r="B15" s="23"/>
      <c r="C15" s="16" t="s">
        <v>22</v>
      </c>
      <c r="D15" s="16" t="s">
        <v>22</v>
      </c>
      <c r="E15" s="16" t="s">
        <v>22</v>
      </c>
      <c r="F15" s="16" t="s">
        <v>22</v>
      </c>
      <c r="G15" s="16" t="s">
        <v>22</v>
      </c>
      <c r="H15" s="17">
        <f t="shared" si="2"/>
        <v>0</v>
      </c>
    </row>
    <row r="16" spans="1:8" s="9" customFormat="1" ht="27.6" x14ac:dyDescent="0.25">
      <c r="A16" s="21" t="s">
        <v>30</v>
      </c>
      <c r="B16" s="23"/>
      <c r="C16" s="16" t="s">
        <v>22</v>
      </c>
      <c r="D16" s="16" t="s">
        <v>22</v>
      </c>
      <c r="E16" s="16" t="s">
        <v>22</v>
      </c>
      <c r="F16" s="16" t="s">
        <v>22</v>
      </c>
      <c r="G16" s="16" t="s">
        <v>22</v>
      </c>
      <c r="H16" s="17">
        <f t="shared" si="2"/>
        <v>0</v>
      </c>
    </row>
    <row r="17" spans="1:8" s="9" customFormat="1" x14ac:dyDescent="0.25">
      <c r="A17" s="21" t="s">
        <v>31</v>
      </c>
      <c r="B17" s="23"/>
      <c r="C17" s="16" t="s">
        <v>22</v>
      </c>
      <c r="D17" s="16" t="s">
        <v>22</v>
      </c>
      <c r="E17" s="16" t="s">
        <v>22</v>
      </c>
      <c r="F17" s="16" t="s">
        <v>22</v>
      </c>
      <c r="G17" s="16" t="s">
        <v>22</v>
      </c>
      <c r="H17" s="17">
        <f t="shared" si="2"/>
        <v>0</v>
      </c>
    </row>
    <row r="18" spans="1:8" s="9" customFormat="1" ht="41.4" x14ac:dyDescent="0.25">
      <c r="A18" s="21" t="s">
        <v>32</v>
      </c>
      <c r="B18" s="23"/>
      <c r="C18" s="16" t="s">
        <v>22</v>
      </c>
      <c r="D18" s="16" t="s">
        <v>22</v>
      </c>
      <c r="E18" s="16" t="s">
        <v>22</v>
      </c>
      <c r="F18" s="16" t="s">
        <v>22</v>
      </c>
      <c r="G18" s="16" t="s">
        <v>22</v>
      </c>
      <c r="H18" s="17">
        <f t="shared" si="2"/>
        <v>0</v>
      </c>
    </row>
    <row r="19" spans="1:8" s="9" customFormat="1" ht="69" x14ac:dyDescent="0.25">
      <c r="A19" s="21" t="s">
        <v>33</v>
      </c>
      <c r="B19" s="24"/>
      <c r="C19" s="16" t="s">
        <v>22</v>
      </c>
      <c r="D19" s="16" t="s">
        <v>22</v>
      </c>
      <c r="E19" s="16" t="s">
        <v>22</v>
      </c>
      <c r="F19" s="16" t="s">
        <v>22</v>
      </c>
      <c r="G19" s="16" t="s">
        <v>22</v>
      </c>
      <c r="H19" s="17">
        <f t="shared" si="2"/>
        <v>0</v>
      </c>
    </row>
    <row r="20" spans="1:8" s="9" customFormat="1" ht="27.6" x14ac:dyDescent="0.25">
      <c r="A20" s="21" t="s">
        <v>34</v>
      </c>
      <c r="B20" s="22" t="s">
        <v>16</v>
      </c>
      <c r="C20" s="16" t="s">
        <v>22</v>
      </c>
      <c r="D20" s="16" t="s">
        <v>22</v>
      </c>
      <c r="E20" s="16" t="s">
        <v>22</v>
      </c>
      <c r="F20" s="16" t="s">
        <v>22</v>
      </c>
      <c r="G20" s="16" t="s">
        <v>22</v>
      </c>
      <c r="H20" s="17">
        <f t="shared" si="2"/>
        <v>0</v>
      </c>
    </row>
    <row r="21" spans="1:8" s="9" customFormat="1" ht="55.2" x14ac:dyDescent="0.25">
      <c r="A21" s="21" t="s">
        <v>35</v>
      </c>
      <c r="B21" s="23"/>
      <c r="C21" s="16" t="s">
        <v>22</v>
      </c>
      <c r="D21" s="16" t="s">
        <v>22</v>
      </c>
      <c r="E21" s="16" t="s">
        <v>22</v>
      </c>
      <c r="F21" s="16" t="s">
        <v>22</v>
      </c>
      <c r="G21" s="16" t="s">
        <v>22</v>
      </c>
      <c r="H21" s="17">
        <f t="shared" si="2"/>
        <v>0</v>
      </c>
    </row>
    <row r="22" spans="1:8" s="9" customFormat="1" x14ac:dyDescent="0.25">
      <c r="A22" s="21" t="s">
        <v>36</v>
      </c>
      <c r="B22" s="23"/>
      <c r="C22" s="16" t="s">
        <v>22</v>
      </c>
      <c r="D22" s="16" t="s">
        <v>22</v>
      </c>
      <c r="E22" s="16" t="s">
        <v>22</v>
      </c>
      <c r="F22" s="16" t="s">
        <v>22</v>
      </c>
      <c r="G22" s="16" t="s">
        <v>22</v>
      </c>
      <c r="H22" s="17">
        <f t="shared" si="2"/>
        <v>0</v>
      </c>
    </row>
    <row r="23" spans="1:8" s="9" customFormat="1" x14ac:dyDescent="0.25">
      <c r="A23" s="21" t="s">
        <v>37</v>
      </c>
      <c r="B23" s="23"/>
      <c r="C23" s="16" t="s">
        <v>22</v>
      </c>
      <c r="D23" s="16" t="s">
        <v>22</v>
      </c>
      <c r="E23" s="16" t="s">
        <v>22</v>
      </c>
      <c r="F23" s="16" t="s">
        <v>22</v>
      </c>
      <c r="G23" s="16" t="s">
        <v>22</v>
      </c>
      <c r="H23" s="17">
        <f t="shared" si="2"/>
        <v>0</v>
      </c>
    </row>
    <row r="24" spans="1:8" s="9" customFormat="1" ht="55.2" x14ac:dyDescent="0.25">
      <c r="A24" s="21" t="s">
        <v>38</v>
      </c>
      <c r="B24" s="23"/>
      <c r="C24" s="16" t="s">
        <v>22</v>
      </c>
      <c r="D24" s="16" t="s">
        <v>22</v>
      </c>
      <c r="E24" s="16" t="s">
        <v>22</v>
      </c>
      <c r="F24" s="16" t="s">
        <v>22</v>
      </c>
      <c r="G24" s="16" t="s">
        <v>22</v>
      </c>
      <c r="H24" s="17">
        <f t="shared" si="2"/>
        <v>0</v>
      </c>
    </row>
    <row r="25" spans="1:8" s="9" customFormat="1" ht="55.2" x14ac:dyDescent="0.25">
      <c r="A25" s="21" t="s">
        <v>39</v>
      </c>
      <c r="B25" s="24"/>
      <c r="C25" s="16" t="s">
        <v>22</v>
      </c>
      <c r="D25" s="16" t="s">
        <v>22</v>
      </c>
      <c r="E25" s="16" t="s">
        <v>22</v>
      </c>
      <c r="F25" s="16" t="s">
        <v>22</v>
      </c>
      <c r="G25" s="16" t="s">
        <v>22</v>
      </c>
      <c r="H25" s="17">
        <f t="shared" si="2"/>
        <v>0</v>
      </c>
    </row>
    <row r="26" spans="1:8" s="9" customFormat="1" ht="27.6" x14ac:dyDescent="0.25">
      <c r="A26" s="21" t="s">
        <v>40</v>
      </c>
      <c r="B26" s="22" t="s">
        <v>41</v>
      </c>
      <c r="C26" s="16" t="s">
        <v>22</v>
      </c>
      <c r="D26" s="16" t="s">
        <v>22</v>
      </c>
      <c r="E26" s="16" t="s">
        <v>22</v>
      </c>
      <c r="F26" s="16" t="s">
        <v>22</v>
      </c>
      <c r="G26" s="16" t="s">
        <v>22</v>
      </c>
      <c r="H26" s="17">
        <f t="shared" si="2"/>
        <v>0</v>
      </c>
    </row>
    <row r="27" spans="1:8" s="9" customFormat="1" ht="27.6" x14ac:dyDescent="0.25">
      <c r="A27" s="21" t="s">
        <v>42</v>
      </c>
      <c r="B27" s="23"/>
      <c r="C27" s="16" t="s">
        <v>22</v>
      </c>
      <c r="D27" s="16" t="s">
        <v>22</v>
      </c>
      <c r="E27" s="16" t="s">
        <v>22</v>
      </c>
      <c r="F27" s="16" t="s">
        <v>22</v>
      </c>
      <c r="G27" s="16" t="s">
        <v>22</v>
      </c>
      <c r="H27" s="17">
        <f t="shared" si="2"/>
        <v>0</v>
      </c>
    </row>
    <row r="28" spans="1:8" s="9" customFormat="1" ht="41.4" x14ac:dyDescent="0.25">
      <c r="A28" s="21" t="s">
        <v>43</v>
      </c>
      <c r="B28" s="23"/>
      <c r="C28" s="16" t="s">
        <v>22</v>
      </c>
      <c r="D28" s="16" t="s">
        <v>22</v>
      </c>
      <c r="E28" s="16" t="s">
        <v>22</v>
      </c>
      <c r="F28" s="16" t="s">
        <v>22</v>
      </c>
      <c r="G28" s="16" t="s">
        <v>22</v>
      </c>
      <c r="H28" s="17">
        <f t="shared" si="2"/>
        <v>0</v>
      </c>
    </row>
    <row r="29" spans="1:8" s="9" customFormat="1" ht="96.6" x14ac:dyDescent="0.25">
      <c r="A29" s="21" t="s">
        <v>44</v>
      </c>
      <c r="B29" s="23"/>
      <c r="C29" s="16" t="s">
        <v>45</v>
      </c>
      <c r="D29" s="16" t="s">
        <v>45</v>
      </c>
      <c r="E29" s="16" t="s">
        <v>45</v>
      </c>
      <c r="F29" s="16" t="s">
        <v>45</v>
      </c>
      <c r="G29" s="16" t="s">
        <v>45</v>
      </c>
      <c r="H29" s="17">
        <f t="shared" si="2"/>
        <v>0</v>
      </c>
    </row>
    <row r="30" spans="1:8" s="9" customFormat="1" ht="96.6" x14ac:dyDescent="0.25">
      <c r="A30" s="21" t="s">
        <v>46</v>
      </c>
      <c r="B30" s="23"/>
      <c r="C30" s="16" t="s">
        <v>22</v>
      </c>
      <c r="D30" s="16" t="s">
        <v>22</v>
      </c>
      <c r="E30" s="16" t="s">
        <v>22</v>
      </c>
      <c r="F30" s="16" t="s">
        <v>22</v>
      </c>
      <c r="G30" s="16" t="s">
        <v>22</v>
      </c>
      <c r="H30" s="17">
        <f t="shared" si="2"/>
        <v>0</v>
      </c>
    </row>
    <row r="31" spans="1:8" s="9" customFormat="1" ht="55.2" x14ac:dyDescent="0.25">
      <c r="A31" s="21" t="s">
        <v>47</v>
      </c>
      <c r="B31" s="23"/>
      <c r="C31" s="16" t="s">
        <v>22</v>
      </c>
      <c r="D31" s="16" t="s">
        <v>22</v>
      </c>
      <c r="E31" s="16" t="s">
        <v>45</v>
      </c>
      <c r="F31" s="16" t="s">
        <v>22</v>
      </c>
      <c r="G31" s="16" t="s">
        <v>22</v>
      </c>
      <c r="H31" s="17">
        <f t="shared" si="2"/>
        <v>0</v>
      </c>
    </row>
    <row r="32" spans="1:8" s="9" customFormat="1" ht="96.6" x14ac:dyDescent="0.25">
      <c r="A32" s="21" t="s">
        <v>48</v>
      </c>
      <c r="B32" s="23"/>
      <c r="C32" s="16" t="s">
        <v>22</v>
      </c>
      <c r="D32" s="16" t="s">
        <v>22</v>
      </c>
      <c r="E32" s="16" t="s">
        <v>45</v>
      </c>
      <c r="F32" s="16" t="s">
        <v>22</v>
      </c>
      <c r="G32" s="16" t="s">
        <v>22</v>
      </c>
      <c r="H32" s="17">
        <f t="shared" si="2"/>
        <v>0</v>
      </c>
    </row>
    <row r="33" spans="1:8" s="9" customFormat="1" ht="69" x14ac:dyDescent="0.25">
      <c r="A33" s="21" t="s">
        <v>49</v>
      </c>
      <c r="B33" s="23"/>
      <c r="C33" s="16" t="s">
        <v>22</v>
      </c>
      <c r="D33" s="16" t="s">
        <v>22</v>
      </c>
      <c r="E33" s="16" t="s">
        <v>22</v>
      </c>
      <c r="F33" s="16" t="s">
        <v>22</v>
      </c>
      <c r="G33" s="16" t="s">
        <v>22</v>
      </c>
      <c r="H33" s="17">
        <f t="shared" si="2"/>
        <v>0</v>
      </c>
    </row>
    <row r="34" spans="1:8" ht="27.6" x14ac:dyDescent="0.25">
      <c r="A34" s="21" t="s">
        <v>50</v>
      </c>
      <c r="B34" s="24"/>
      <c r="C34" s="16" t="s">
        <v>22</v>
      </c>
      <c r="D34" s="16" t="s">
        <v>22</v>
      </c>
      <c r="E34" s="16" t="s">
        <v>22</v>
      </c>
      <c r="F34" s="16" t="s">
        <v>22</v>
      </c>
      <c r="G34" s="16" t="s">
        <v>22</v>
      </c>
      <c r="H34" s="17">
        <f t="shared" si="2"/>
        <v>0</v>
      </c>
    </row>
    <row r="35" spans="1:8" ht="41.4" x14ac:dyDescent="0.25">
      <c r="A35" s="21" t="s">
        <v>51</v>
      </c>
      <c r="B35" s="25" t="s">
        <v>52</v>
      </c>
      <c r="C35" s="16" t="s">
        <v>22</v>
      </c>
      <c r="D35" s="16" t="s">
        <v>22</v>
      </c>
      <c r="E35" s="16" t="s">
        <v>22</v>
      </c>
      <c r="F35" s="16" t="s">
        <v>22</v>
      </c>
      <c r="G35" s="16" t="s">
        <v>22</v>
      </c>
      <c r="H35" s="17">
        <f t="shared" si="2"/>
        <v>0</v>
      </c>
    </row>
    <row r="36" spans="1:8" s="9" customFormat="1" x14ac:dyDescent="0.25">
      <c r="A36" s="26" t="s">
        <v>53</v>
      </c>
      <c r="B36" s="27"/>
      <c r="C36" s="28" t="str">
        <f t="shared" ref="C36:E36" si="3">IF(C35="","",IF(OR(C8="N",C9="N",C10="N",C11="N",C12="N",C13="N",C14="N",C15="N",C16="N",C17="N",C18="N",C19="N",C20="N",C21="N",C22="N",C23="N",C24="N",C25="N",C26="N",C27="N",C28="N",C29="N",C30="N",C31="N",C32="N",C33="N",C34="N",C35="N",),"N","Y"))</f>
        <v>Y</v>
      </c>
      <c r="D36" s="28" t="str">
        <f t="shared" si="3"/>
        <v>Y</v>
      </c>
      <c r="E36" s="28" t="str">
        <f t="shared" si="3"/>
        <v>Y</v>
      </c>
      <c r="F36" s="28" t="str">
        <f>IF(F35="","",IF(OR(F8="N",F9="N",F10="N",F11="N",F12="N",F13="N",F14="N",F15="N",F16="N",F17="N",F18="N",F19="N",F20="N",F21="N",F22="N",F23="N",F24="N",F25="N",F26="N",F27="N",F28="N",F29="N",F30="N",F31="N",F32="N",F33="N",F34="N",F35="N",),"N","Y"))</f>
        <v>Y</v>
      </c>
      <c r="G36" s="28" t="str">
        <f>IF(G35="","",IF(OR(G8="N",G9="N",G10="N",G11="N",G12="N",G13="N",G14="N",G15="N",G16="N",G17="N",G18="N",G19="N",G20="N",G21="N",G22="N",G23="N",G24="N",G25="N",G26="N",G27="N",G28="N",G29="N",G30="N",G31="N",G32="N",G33="N",G34="N",G35="N",),"N","Y"))</f>
        <v>Y</v>
      </c>
      <c r="H36" s="17">
        <f>COUNTIF(C36:G36,"N")</f>
        <v>0</v>
      </c>
    </row>
    <row r="37" spans="1:8" s="9" customFormat="1" x14ac:dyDescent="0.25">
      <c r="A37" s="10" t="s">
        <v>54</v>
      </c>
      <c r="B37" s="29"/>
      <c r="C37" s="29"/>
      <c r="D37" s="29"/>
      <c r="E37" s="29"/>
      <c r="F37" s="30"/>
      <c r="G37" s="30"/>
      <c r="H37" s="31"/>
    </row>
    <row r="38" spans="1:8" ht="26.1" customHeight="1" x14ac:dyDescent="0.25">
      <c r="A38" s="32" t="s">
        <v>55</v>
      </c>
      <c r="B38" s="33" t="s">
        <v>18</v>
      </c>
      <c r="C38" s="34" t="s">
        <v>22</v>
      </c>
      <c r="D38" s="34" t="s">
        <v>56</v>
      </c>
      <c r="E38" s="34" t="s">
        <v>22</v>
      </c>
      <c r="F38" s="35" t="s">
        <v>56</v>
      </c>
      <c r="G38" s="35" t="s">
        <v>56</v>
      </c>
      <c r="H38" s="17">
        <v>2</v>
      </c>
    </row>
    <row r="39" spans="1:8" ht="26.1" customHeight="1" x14ac:dyDescent="0.25">
      <c r="A39" s="32" t="s">
        <v>57</v>
      </c>
      <c r="B39" s="36" t="s">
        <v>41</v>
      </c>
      <c r="C39" s="37">
        <v>0</v>
      </c>
      <c r="D39" s="37">
        <v>750000</v>
      </c>
      <c r="E39" s="37">
        <v>299000</v>
      </c>
      <c r="F39" s="37">
        <v>3655028</v>
      </c>
      <c r="G39" s="37">
        <v>1710000</v>
      </c>
      <c r="H39" s="38"/>
    </row>
    <row r="40" spans="1:8" ht="26.1" customHeight="1" x14ac:dyDescent="0.25">
      <c r="A40" s="32" t="s">
        <v>58</v>
      </c>
      <c r="B40" s="39"/>
      <c r="C40" s="37">
        <v>15625</v>
      </c>
      <c r="D40" s="37">
        <v>23369</v>
      </c>
      <c r="E40" s="37">
        <v>40000</v>
      </c>
      <c r="F40" s="37">
        <v>40000</v>
      </c>
      <c r="G40" s="37">
        <v>25000</v>
      </c>
      <c r="H40" s="38"/>
    </row>
    <row r="41" spans="1:8" ht="69" x14ac:dyDescent="0.25">
      <c r="A41" s="32" t="s">
        <v>59</v>
      </c>
      <c r="B41" s="39"/>
      <c r="C41" s="40">
        <v>1</v>
      </c>
      <c r="D41" s="40">
        <v>1</v>
      </c>
      <c r="E41" s="40">
        <v>1</v>
      </c>
      <c r="F41" s="40">
        <v>1</v>
      </c>
      <c r="G41" s="40">
        <v>1</v>
      </c>
      <c r="H41" s="38"/>
    </row>
    <row r="42" spans="1:8" ht="26.1" customHeight="1" x14ac:dyDescent="0.25">
      <c r="A42" s="32" t="s">
        <v>60</v>
      </c>
      <c r="B42" s="41"/>
      <c r="C42" s="16" t="s">
        <v>22</v>
      </c>
      <c r="D42" s="16" t="s">
        <v>22</v>
      </c>
      <c r="E42" s="16" t="s">
        <v>22</v>
      </c>
      <c r="F42" s="16" t="s">
        <v>22</v>
      </c>
      <c r="G42" s="16" t="s">
        <v>22</v>
      </c>
      <c r="H42" s="17">
        <f>COUNTIF(C42:G42,"N")</f>
        <v>0</v>
      </c>
    </row>
    <row r="43" spans="1:8" s="9" customFormat="1" ht="27.6" x14ac:dyDescent="0.25">
      <c r="A43" s="32" t="s">
        <v>61</v>
      </c>
      <c r="B43" s="42" t="s">
        <v>62</v>
      </c>
      <c r="C43" s="42">
        <v>2</v>
      </c>
      <c r="D43" s="42">
        <v>1</v>
      </c>
      <c r="E43" s="42">
        <v>3</v>
      </c>
      <c r="F43" s="43">
        <v>4</v>
      </c>
      <c r="G43" s="43">
        <v>5</v>
      </c>
      <c r="H43" s="38"/>
    </row>
    <row r="44" spans="1:8" s="9" customFormat="1" x14ac:dyDescent="0.25">
      <c r="A44" s="10" t="s">
        <v>63</v>
      </c>
      <c r="B44" s="29"/>
      <c r="C44" s="29"/>
      <c r="D44" s="29"/>
      <c r="E44" s="29"/>
      <c r="F44" s="30"/>
      <c r="G44" s="30"/>
      <c r="H44" s="31"/>
    </row>
    <row r="45" spans="1:8" x14ac:dyDescent="0.25">
      <c r="A45" s="44" t="s">
        <v>64</v>
      </c>
      <c r="B45" s="42" t="s">
        <v>18</v>
      </c>
      <c r="C45" s="16">
        <v>1</v>
      </c>
      <c r="D45" s="16">
        <v>1</v>
      </c>
      <c r="E45" s="16">
        <v>1</v>
      </c>
      <c r="F45" s="16">
        <v>1</v>
      </c>
      <c r="G45" s="16">
        <v>1</v>
      </c>
      <c r="H45" s="17">
        <f>COUNTIF(C45:G45,2)</f>
        <v>0</v>
      </c>
    </row>
  </sheetData>
  <mergeCells count="9">
    <mergeCell ref="B26:B34"/>
    <mergeCell ref="A36:B36"/>
    <mergeCell ref="B39:B42"/>
    <mergeCell ref="B1:B2"/>
    <mergeCell ref="H1:H2"/>
    <mergeCell ref="A6:B6"/>
    <mergeCell ref="B8:B11"/>
    <mergeCell ref="B12:B19"/>
    <mergeCell ref="B20:B25"/>
  </mergeCells>
  <conditionalFormatting sqref="C36:G36">
    <cfRule type="cellIs" dxfId="9" priority="10" stopIfTrue="1" operator="equal">
      <formula>"N"</formula>
    </cfRule>
  </conditionalFormatting>
  <conditionalFormatting sqref="H42 H8:H36">
    <cfRule type="cellIs" dxfId="8" priority="9" operator="greaterThan">
      <formula>0</formula>
    </cfRule>
  </conditionalFormatting>
  <conditionalFormatting sqref="H43">
    <cfRule type="cellIs" dxfId="7" priority="8" operator="greaterThan">
      <formula>0</formula>
    </cfRule>
  </conditionalFormatting>
  <conditionalFormatting sqref="C39:G41">
    <cfRule type="cellIs" dxfId="6" priority="7" operator="equal">
      <formula>"n"</formula>
    </cfRule>
  </conditionalFormatting>
  <conditionalFormatting sqref="H39:H41">
    <cfRule type="cellIs" dxfId="5" priority="6" operator="greaterThan">
      <formula>0</formula>
    </cfRule>
  </conditionalFormatting>
  <conditionalFormatting sqref="C38:G38">
    <cfRule type="cellIs" dxfId="4" priority="5" operator="equal">
      <formula>"Y"</formula>
    </cfRule>
  </conditionalFormatting>
  <conditionalFormatting sqref="H4:H6">
    <cfRule type="cellIs" dxfId="3" priority="4" operator="greaterThan">
      <formula>0</formula>
    </cfRule>
  </conditionalFormatting>
  <conditionalFormatting sqref="H38">
    <cfRule type="cellIs" dxfId="2" priority="3" operator="greaterThan">
      <formula>0</formula>
    </cfRule>
  </conditionalFormatting>
  <conditionalFormatting sqref="H45">
    <cfRule type="cellIs" dxfId="1" priority="2" operator="greaterThan">
      <formula>0</formula>
    </cfRule>
  </conditionalFormatting>
  <conditionalFormatting sqref="C6:G6">
    <cfRule type="cellIs" dxfId="0" priority="1" operator="lessThan">
      <formula>10</formula>
    </cfRule>
  </conditionalFormatting>
  <printOptions horizontalCentered="1"/>
  <pageMargins left="0.7" right="0.7" top="0.75" bottom="0.75" header="0.3" footer="0.3"/>
  <pageSetup orientation="portrait" r:id="rId1"/>
  <headerFooter>
    <oddHeader>&amp;CRFA 2021-211 Scoring Sheets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D7FB8C8EFEAA4890E51E5409BB0EBE" ma:contentTypeVersion="24" ma:contentTypeDescription="Create a new document." ma:contentTypeScope="" ma:versionID="78e96e28cf6539a0cd731d828d521d64">
  <xsd:schema xmlns:xsd="http://www.w3.org/2001/XMLSchema" xmlns:xs="http://www.w3.org/2001/XMLSchema" xmlns:p="http://schemas.microsoft.com/office/2006/metadata/properties" xmlns:ns2="31c33541-f0e7-4482-9c8a-fb53b33b075f" targetNamespace="http://schemas.microsoft.com/office/2006/metadata/properties" ma:root="true" ma:fieldsID="2c95856d1fe26c136f4434615aa0b97d" ns2:_="">
    <xsd:import namespace="31c33541-f0e7-4482-9c8a-fb53b33b075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c33541-f0e7-4482-9c8a-fb53b33b07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71E5186-76A7-4DD8-AC09-5E9ABC6B0CCF}"/>
</file>

<file path=customXml/itemProps2.xml><?xml version="1.0" encoding="utf-8"?>
<ds:datastoreItem xmlns:ds="http://schemas.openxmlformats.org/officeDocument/2006/customXml" ds:itemID="{8E09A8E7-9A63-474A-84AD-9399A74ED1E3}"/>
</file>

<file path=customXml/itemProps3.xml><?xml version="1.0" encoding="utf-8"?>
<ds:datastoreItem xmlns:ds="http://schemas.openxmlformats.org/officeDocument/2006/customXml" ds:itemID="{7E0370EC-1740-4E6D-A03D-AECBDE104E5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enter scores</vt:lpstr>
      <vt:lpstr>'enter scores'!_Hlk72760185</vt:lpstr>
      <vt:lpstr>'enter scores'!Print_Titles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 Salmonsen</dc:creator>
  <cp:lastModifiedBy>Jean Salmonsen</cp:lastModifiedBy>
  <cp:lastPrinted>2021-11-18T20:59:37Z</cp:lastPrinted>
  <dcterms:created xsi:type="dcterms:W3CDTF">2021-11-18T20:59:08Z</dcterms:created>
  <dcterms:modified xsi:type="dcterms:W3CDTF">2021-11-18T20:59:50Z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0x010100B2D7FB8C8EFEAA4890E51E5409BB0EBE</vt:lpwstr>
  </property>
</Properties>
</file>