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7C65F356-0606-4875-B810-3F42C37FDD7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enter scores" sheetId="23" r:id="rId1"/>
    <sheet name="All Applications" sheetId="1" r:id="rId2"/>
    <sheet name="Recommendations" sheetId="24" r:id="rId3"/>
  </sheets>
  <definedNames>
    <definedName name="_xlnm.Print_Titles" localSheetId="1">'All Applications'!$A:$A</definedName>
    <definedName name="_xlnm.Print_Titles" localSheetId="0">'enter scores'!$A:$A,'enter scores'!$1:$2</definedName>
    <definedName name="_xlnm.Print_Titles" localSheetId="2">Recommendations!$A:$A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23" l="1"/>
  <c r="E54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C54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 l="1"/>
  <c r="D3" i="24"/>
  <c r="D4" i="24" s="1"/>
  <c r="R64" i="23"/>
  <c r="D7" i="23" l="1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C7" i="23" l="1"/>
  <c r="R7" i="23" s="1"/>
  <c r="R57" i="23" l="1"/>
  <c r="R58" i="23"/>
  <c r="R5" i="23" l="1"/>
  <c r="R6" i="23"/>
  <c r="R4" i="23" l="1"/>
  <c r="R62" i="23" l="1"/>
  <c r="R9" i="23" l="1"/>
  <c r="R59" i="23" l="1"/>
  <c r="R56" i="23"/>
</calcChain>
</file>

<file path=xl/sharedStrings.xml><?xml version="1.0" encoding="utf-8"?>
<sst xmlns="http://schemas.openxmlformats.org/spreadsheetml/2006/main" count="1206" uniqueCount="170">
  <si>
    <t>Application Number</t>
  </si>
  <si>
    <t>Name of Development</t>
  </si>
  <si>
    <t>County</t>
  </si>
  <si>
    <t>Development Category</t>
  </si>
  <si>
    <t>Florida Job Creation Preference</t>
  </si>
  <si>
    <t>Development Name</t>
  </si>
  <si>
    <t>Lottery Number</t>
  </si>
  <si>
    <t>Total Points</t>
  </si>
  <si>
    <t>Yes or No</t>
  </si>
  <si>
    <t>Development Category Funding Preference</t>
  </si>
  <si>
    <t>Leveraging Classification</t>
  </si>
  <si>
    <t>All Eligibility Requirements Met?</t>
  </si>
  <si>
    <t>Eligible For Funding?</t>
  </si>
  <si>
    <t>Contributor/ Reporter</t>
  </si>
  <si>
    <t>Total Corp Funding Per Set-Aside</t>
  </si>
  <si>
    <t>HC Funding Amount</t>
  </si>
  <si>
    <t>Total HC Allocated</t>
  </si>
  <si>
    <t>Total HC Remaining</t>
  </si>
  <si>
    <t>Tie-Breakers</t>
  </si>
  <si>
    <t>Points Items</t>
  </si>
  <si>
    <t>Scoring Items</t>
  </si>
  <si>
    <t>Total HC Available for RFA</t>
  </si>
  <si>
    <t>COUNT</t>
  </si>
  <si>
    <t>Total Units</t>
  </si>
  <si>
    <t>Eligibility Requirements</t>
  </si>
  <si>
    <t>Submission Requirements met (section Three, A.)</t>
  </si>
  <si>
    <t>2.  Demographic Commitment selected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</si>
  <si>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</si>
  <si>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</si>
  <si>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</si>
  <si>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</si>
  <si>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</si>
  <si>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</si>
  <si>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</si>
  <si>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</si>
  <si>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Total Proximity Score met</t>
  </si>
  <si>
    <t>6.a. Total Number of Units provided and within limits</t>
  </si>
  <si>
    <t>6.d.(1) Minimum Set-Aside election provided</t>
  </si>
  <si>
    <t>7.a. Evidence of Site Control provided</t>
  </si>
  <si>
    <t>Total Development Cost Per Unit Limitation met (Section Five, A.1.)</t>
  </si>
  <si>
    <t>Florida Job Creation Preference (Item 4, of Exhibit C)</t>
  </si>
  <si>
    <t>Inspector General</t>
  </si>
  <si>
    <t>5.a. County identified</t>
  </si>
  <si>
    <t>5.e.(2)(b) Minimum Transit Score met</t>
  </si>
  <si>
    <t>5.g.  RECAP conditions met, if applicable</t>
  </si>
  <si>
    <t>6.d.(2) Total Set-Aside Breakdown Chart properly completed</t>
  </si>
  <si>
    <t>9. Minimum Resident Programs selected</t>
  </si>
  <si>
    <t xml:space="preserve">4.b.(4) Development Category Funding Preference </t>
  </si>
  <si>
    <t>Pinellas</t>
  </si>
  <si>
    <t>Orange</t>
  </si>
  <si>
    <t>Palm Beach</t>
  </si>
  <si>
    <t>Broward</t>
  </si>
  <si>
    <t>Hillsborough</t>
  </si>
  <si>
    <t>Duval</t>
  </si>
  <si>
    <t>Name of Authorized Principal Representative</t>
  </si>
  <si>
    <t>Matthew A. Rieger</t>
  </si>
  <si>
    <t>James R. Hoover</t>
  </si>
  <si>
    <t>E, Non-ALF</t>
  </si>
  <si>
    <t>F</t>
  </si>
  <si>
    <t>NC</t>
  </si>
  <si>
    <t>Proximity Funding Preference</t>
  </si>
  <si>
    <t xml:space="preserve">Per Unit Construction Funding Preference </t>
  </si>
  <si>
    <t>Shawn Wilson</t>
  </si>
  <si>
    <t>10.a.(1) Applicant’s Housing Credit Request Amount provided</t>
  </si>
  <si>
    <t>6.f. Number of residential buildings provided</t>
  </si>
  <si>
    <t>6.e. Unit Mix provided and meets requirements</t>
  </si>
  <si>
    <t>7.b.(1) Appropriate Zoning demonstrated</t>
  </si>
  <si>
    <t>David O. Deutch</t>
  </si>
  <si>
    <t>Pinnacle Communities, LLC</t>
  </si>
  <si>
    <t>3.a.(1) Name of Applicant provided</t>
  </si>
  <si>
    <t>3.b.(1) Name of Each Developer provided</t>
  </si>
  <si>
    <t>3.d.(2) Prior General Management Company Experience requirement met</t>
  </si>
  <si>
    <t>Developers</t>
  </si>
  <si>
    <t>Demo</t>
  </si>
  <si>
    <t>3.c.(1) Principals for Applicant and Developer(s) Disclosure Form provided and meets requirements</t>
  </si>
  <si>
    <t>3.e.(1) Authorized Principal Representative provided and meets requirements</t>
  </si>
  <si>
    <t>10.d.  Per Unit Construction Funding Preference</t>
  </si>
  <si>
    <t>Qualifies for the Local Government Area of Opportunity</t>
  </si>
  <si>
    <t>Tallman Pines - Phase I</t>
  </si>
  <si>
    <t>11.  Local Government Contribution Points (5 points)</t>
  </si>
  <si>
    <t>8.d. Green Building Certification selected or Minimum Additional Green Building Features selected, as applicable</t>
  </si>
  <si>
    <t>3.b.(3) Developer Experience Requirement met</t>
  </si>
  <si>
    <t>6.c. Occupancy status of any existing units provided, if Rehabilitation</t>
  </si>
  <si>
    <t>Verification of no prior acceptance to an invitation to enter credit underwriting for the same Development in a previous RFA  (Section Five, A.1.)</t>
  </si>
  <si>
    <t>Verification of no recent de-obligations (Section Five, A.1.)</t>
  </si>
  <si>
    <t xml:space="preserve">5.e. Proximity Funding Preference </t>
  </si>
  <si>
    <t>Kenny</t>
  </si>
  <si>
    <t>Liz T</t>
  </si>
  <si>
    <t>Brian Evjen</t>
  </si>
  <si>
    <t>HTG Tallman Villas Developer, LLC; Building Better Communities, Inc.</t>
  </si>
  <si>
    <t>11.d. Does the Applicant qualify for the Local Government Area of Opportunity Designation?</t>
  </si>
  <si>
    <t>3.c.(2) Submission of Principal Disclosure Form that is either (a) stamped “Approved” at least 14 Calendar Days prior to the Application Deadline; or (b) stamped “Received” by the Corporation at least 14 Calender Days prior to the Application Deadline AND stamped “Approved” prior to the Application Deadline (5 points)</t>
  </si>
  <si>
    <t>A</t>
  </si>
  <si>
    <t>B</t>
  </si>
  <si>
    <t>One Hillsborough County Application</t>
  </si>
  <si>
    <t>One Duval County Application</t>
  </si>
  <si>
    <t>One Orange County Application</t>
  </si>
  <si>
    <t>One Palm Beach County Application</t>
  </si>
  <si>
    <t>One Pinellas County Application</t>
  </si>
  <si>
    <t>The Pantry Lofts</t>
  </si>
  <si>
    <t>Jay P. Brock</t>
  </si>
  <si>
    <t>Brett Green</t>
  </si>
  <si>
    <t>Priority Level</t>
  </si>
  <si>
    <t>Atlantic Housing Partners II, L.L.C.</t>
  </si>
  <si>
    <t>The Pantry Lofts GM Dev, LLC; The Pantry Lofts NP Dev, LLC</t>
  </si>
  <si>
    <t>Bookmarking the Application (Section Three, A.2.b.) (5 points)</t>
  </si>
  <si>
    <t>7.b.(2) Availability of Water demonstrated</t>
  </si>
  <si>
    <t>7.b.(3) Availability of Sewer demonstrated</t>
  </si>
  <si>
    <t>Financial Arrearage Requirement and Insurance Deficiency Requirement met (Section Five, A.1.)</t>
  </si>
  <si>
    <t>What is the Application Priority Level?</t>
  </si>
  <si>
    <t>Total Points (maximum of 15)</t>
  </si>
  <si>
    <t>Lenard</t>
  </si>
  <si>
    <t>Ryan</t>
  </si>
  <si>
    <t>Tracy</t>
  </si>
  <si>
    <t>2023-101C</t>
  </si>
  <si>
    <t>2023-102C</t>
  </si>
  <si>
    <t>2023-103C</t>
  </si>
  <si>
    <t>2023-104C</t>
  </si>
  <si>
    <t>2023-105C</t>
  </si>
  <si>
    <t>2023-106C</t>
  </si>
  <si>
    <t>2023-107C</t>
  </si>
  <si>
    <t>2023-108C</t>
  </si>
  <si>
    <t>2023-109C</t>
  </si>
  <si>
    <t>2023-110C</t>
  </si>
  <si>
    <t>2023-111C</t>
  </si>
  <si>
    <t>2023-112C</t>
  </si>
  <si>
    <t>2023-113C</t>
  </si>
  <si>
    <t>2023-114C</t>
  </si>
  <si>
    <t>2023-115C</t>
  </si>
  <si>
    <t>Foxcroft Estates</t>
  </si>
  <si>
    <t>Calusa Pointe</t>
  </si>
  <si>
    <t>Grand East Village</t>
  </si>
  <si>
    <t>Clearwater Gardens</t>
  </si>
  <si>
    <t>The Residences at Martin Manor</t>
  </si>
  <si>
    <t>Madison Palms</t>
  </si>
  <si>
    <t>The Flats on Main Street</t>
  </si>
  <si>
    <t>Flats on 4th</t>
  </si>
  <si>
    <t>Grand Oaks</t>
  </si>
  <si>
    <t>The Beacon at Creative Village - Phase II</t>
  </si>
  <si>
    <t>Lake Bluetail</t>
  </si>
  <si>
    <t>Residences at Beverly Park</t>
  </si>
  <si>
    <t>Southridge Phase I</t>
  </si>
  <si>
    <t>J. David Page</t>
  </si>
  <si>
    <t>Oscar Sol</t>
  </si>
  <si>
    <t>Kenneth Naylor</t>
  </si>
  <si>
    <t>Robert Hoskins</t>
  </si>
  <si>
    <t>Darren Smith</t>
  </si>
  <si>
    <t xml:space="preserve">	
Southport Development, Inc., a WA corporation doing business in FL as Southport Development Services, Inc.</t>
  </si>
  <si>
    <t>HTG Grand East Developer, LLC</t>
  </si>
  <si>
    <t>Archway Clearwater Gardens Developer, LLC</t>
  </si>
  <si>
    <t>DM Redevelopment Developer, LLC</t>
  </si>
  <si>
    <t xml:space="preserve">TVC Development, Inc. </t>
  </si>
  <si>
    <t>The Flats on Main Street Developer, LLC</t>
  </si>
  <si>
    <t>Flats on 4th Developer, LLC</t>
  </si>
  <si>
    <t>Newstar Development, LLC; Norstar Development USA, L.P.; PCHA Development, LLC</t>
  </si>
  <si>
    <t>Blue LBT Developer, LLC</t>
  </si>
  <si>
    <t>NuRock Development Partners, Inc.; R Howell Development, LLC; R Block Development, LLC</t>
  </si>
  <si>
    <t>SHAG Roseland Gardens Developer, LLC; Magnolia Affordable Development, Inc.</t>
  </si>
  <si>
    <t>3.a.(2) Evidence Applicant is a legally formed entity qualified to do business in the state of Florida as of the Application Deadline provided</t>
  </si>
  <si>
    <t>3.b.(2) Evidence that each Developer entity is a legally formed entity qualified to do business in the state of Florida as of the Application Deadline provided</t>
  </si>
  <si>
    <t>3.d.(1) Contact information of Management Company provided</t>
  </si>
  <si>
    <t>4.e. Unit Characteristic Chart reflecting the breakdown of number of units associated with each Development Type, Development Category and ESS/Non-ESS provided</t>
  </si>
  <si>
    <t>7.b.(4) Status of Site Plan/Plat Approval demonstrated</t>
  </si>
  <si>
    <t>7.b.(5) Environmental Site Assessment demonstrated</t>
  </si>
  <si>
    <t>10.c. Development Cost Pro Forma provided reflecting that sources equal or exceed uses</t>
  </si>
  <si>
    <t>Applicant Certification and Acknowledgement signed by Authorized Principal Representative</t>
  </si>
  <si>
    <t>Goal</t>
  </si>
  <si>
    <t>One Broward County Applications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</si>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</sst>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textRotation="90"/>
    </xf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9" fillId="0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vertical="center" wrapText="1"/>
    </xf>
    <xf numFmtId="0" fontId="10" fillId="0" borderId="0" xfId="4" applyFont="1" applyFill="1" applyAlignment="1">
      <alignment horizontal="left" vertical="center" wrapText="1"/>
    </xf>
    <xf numFmtId="4" fontId="12" fillId="0" borderId="0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vertical="center"/>
    </xf>
    <xf numFmtId="0" fontId="10" fillId="0" borderId="0" xfId="4" applyFont="1" applyFill="1" applyBorder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164" fontId="7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center" vertical="center"/>
    </xf>
    <xf numFmtId="0" fontId="9" fillId="2" borderId="2" xfId="4" applyFont="1" applyFill="1" applyBorder="1" applyAlignment="1">
      <alignment horizontal="left" vertical="center" wrapText="1"/>
    </xf>
    <xf numFmtId="0" fontId="9" fillId="2" borderId="2" xfId="4" applyFont="1" applyFill="1" applyBorder="1" applyAlignment="1">
      <alignment vertical="center" wrapText="1"/>
    </xf>
    <xf numFmtId="0" fontId="9" fillId="2" borderId="6" xfId="4" applyFont="1" applyFill="1" applyBorder="1" applyAlignment="1">
      <alignment horizontal="left" vertical="center"/>
    </xf>
    <xf numFmtId="0" fontId="10" fillId="2" borderId="6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vertical="center" wrapText="1"/>
    </xf>
    <xf numFmtId="0" fontId="9" fillId="2" borderId="6" xfId="4" applyFont="1" applyFill="1" applyBorder="1" applyAlignment="1">
      <alignment horizontal="left" vertical="center" wrapText="1"/>
    </xf>
    <xf numFmtId="0" fontId="10" fillId="2" borderId="6" xfId="4" applyFont="1" applyFill="1" applyBorder="1" applyAlignment="1">
      <alignment vertical="center" wrapText="1"/>
    </xf>
    <xf numFmtId="0" fontId="10" fillId="3" borderId="1" xfId="4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Alignment="1">
      <alignment horizontal="center" vertical="center"/>
    </xf>
    <xf numFmtId="0" fontId="4" fillId="0" borderId="0" xfId="4" applyFont="1" applyFill="1" applyAlignment="1">
      <alignment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horizontal="left" vertical="center" wrapText="1"/>
    </xf>
    <xf numFmtId="0" fontId="10" fillId="2" borderId="1" xfId="4" applyFont="1" applyFill="1" applyBorder="1" applyAlignment="1">
      <alignment vertical="center" wrapText="1"/>
    </xf>
    <xf numFmtId="0" fontId="9" fillId="2" borderId="2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44" fontId="5" fillId="0" borderId="0" xfId="2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4" fontId="5" fillId="0" borderId="0" xfId="2" applyFont="1" applyFill="1" applyBorder="1" applyAlignment="1">
      <alignment horizontal="left" vertical="center"/>
    </xf>
    <xf numFmtId="43" fontId="3" fillId="0" borderId="0" xfId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3" fontId="5" fillId="0" borderId="0" xfId="1" applyFont="1" applyFill="1" applyAlignment="1">
      <alignment vertical="center"/>
    </xf>
    <xf numFmtId="0" fontId="9" fillId="3" borderId="5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4" fontId="3" fillId="0" borderId="0" xfId="0" applyNumberFormat="1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4" applyFont="1" applyFill="1" applyBorder="1" applyAlignment="1">
      <alignment horizontal="left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6" fontId="12" fillId="0" borderId="1" xfId="0" applyNumberFormat="1" applyFont="1" applyBorder="1" applyAlignment="1">
      <alignment horizontal="left" vertical="center" wrapText="1"/>
    </xf>
    <xf numFmtId="8" fontId="12" fillId="0" borderId="1" xfId="0" applyNumberFormat="1" applyFont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8" fontId="8" fillId="0" borderId="0" xfId="0" applyNumberFormat="1" applyFont="1" applyBorder="1" applyAlignment="1" applyProtection="1">
      <alignment vertical="center" wrapText="1"/>
      <protection locked="0"/>
    </xf>
    <xf numFmtId="0" fontId="9" fillId="0" borderId="9" xfId="4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textRotation="90" wrapText="1"/>
      <protection locked="0"/>
    </xf>
    <xf numFmtId="43" fontId="6" fillId="0" borderId="1" xfId="1" applyFont="1" applyFill="1" applyBorder="1" applyAlignment="1" applyProtection="1">
      <alignment horizontal="center" vertical="center" textRotation="90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Alignment="1">
      <alignment horizontal="center" vertical="center" textRotation="90"/>
    </xf>
  </cellXfs>
  <cellStyles count="8">
    <cellStyle name="Comma" xfId="1" builtinId="3"/>
    <cellStyle name="Comma 2" xfId="7" xr:uid="{00000000-0005-0000-0000-000001000000}"/>
    <cellStyle name="Currency" xfId="2" builtinId="4"/>
    <cellStyle name="Normal" xfId="0" builtinId="0"/>
    <cellStyle name="Normal 2" xfId="3" xr:uid="{00000000-0005-0000-0000-000004000000}"/>
    <cellStyle name="Normal 2 2" xfId="5" xr:uid="{00000000-0005-0000-0000-000005000000}"/>
    <cellStyle name="Normal 3" xfId="4" xr:uid="{00000000-0005-0000-0000-000006000000}"/>
    <cellStyle name="Normal 4" xfId="6" xr:uid="{00000000-0005-0000-0000-000007000000}"/>
  </cellStyles>
  <dxfs count="9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FFFF"/>
      <color rgb="FF0000FF"/>
      <color rgb="FFCCE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zoomScaleNormal="10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5703125" defaultRowHeight="12.75" x14ac:dyDescent="0.2"/>
  <cols>
    <col min="1" max="1" width="33.140625" style="12" customWidth="1"/>
    <col min="2" max="2" width="15.42578125" style="4" customWidth="1"/>
    <col min="3" max="17" width="11.85546875" style="4" customWidth="1"/>
    <col min="18" max="16384" width="8.5703125" style="4"/>
  </cols>
  <sheetData>
    <row r="1" spans="1:18" ht="24.6" customHeight="1" x14ac:dyDescent="0.2">
      <c r="A1" s="10" t="s">
        <v>20</v>
      </c>
      <c r="B1" s="104" t="s">
        <v>13</v>
      </c>
      <c r="C1" s="78" t="s">
        <v>114</v>
      </c>
      <c r="D1" s="78" t="s">
        <v>115</v>
      </c>
      <c r="E1" s="78" t="s">
        <v>116</v>
      </c>
      <c r="F1" s="78" t="s">
        <v>117</v>
      </c>
      <c r="G1" s="78" t="s">
        <v>118</v>
      </c>
      <c r="H1" s="78" t="s">
        <v>119</v>
      </c>
      <c r="I1" s="78" t="s">
        <v>120</v>
      </c>
      <c r="J1" s="78" t="s">
        <v>121</v>
      </c>
      <c r="K1" s="78" t="s">
        <v>122</v>
      </c>
      <c r="L1" s="78" t="s">
        <v>123</v>
      </c>
      <c r="M1" s="78" t="s">
        <v>124</v>
      </c>
      <c r="N1" s="78" t="s">
        <v>125</v>
      </c>
      <c r="O1" s="78" t="s">
        <v>126</v>
      </c>
      <c r="P1" s="78" t="s">
        <v>127</v>
      </c>
      <c r="Q1" s="78" t="s">
        <v>128</v>
      </c>
      <c r="R1" s="96" t="s">
        <v>22</v>
      </c>
    </row>
    <row r="2" spans="1:18" s="16" customFormat="1" ht="41.85" customHeight="1" x14ac:dyDescent="0.2">
      <c r="A2" s="35" t="s">
        <v>5</v>
      </c>
      <c r="B2" s="104"/>
      <c r="C2" s="78" t="s">
        <v>129</v>
      </c>
      <c r="D2" s="78" t="s">
        <v>130</v>
      </c>
      <c r="E2" s="78" t="s">
        <v>131</v>
      </c>
      <c r="F2" s="78" t="s">
        <v>132</v>
      </c>
      <c r="G2" s="78" t="s">
        <v>99</v>
      </c>
      <c r="H2" s="78" t="s">
        <v>133</v>
      </c>
      <c r="I2" s="78" t="s">
        <v>134</v>
      </c>
      <c r="J2" s="78" t="s">
        <v>78</v>
      </c>
      <c r="K2" s="78" t="s">
        <v>135</v>
      </c>
      <c r="L2" s="78" t="s">
        <v>136</v>
      </c>
      <c r="M2" s="78" t="s">
        <v>137</v>
      </c>
      <c r="N2" s="78" t="s">
        <v>138</v>
      </c>
      <c r="O2" s="78" t="s">
        <v>139</v>
      </c>
      <c r="P2" s="78" t="s">
        <v>140</v>
      </c>
      <c r="Q2" s="78" t="s">
        <v>141</v>
      </c>
      <c r="R2" s="97"/>
    </row>
    <row r="3" spans="1:18" s="16" customFormat="1" x14ac:dyDescent="0.2">
      <c r="A3" s="21" t="s">
        <v>19</v>
      </c>
      <c r="B3" s="4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6"/>
    </row>
    <row r="4" spans="1:18" s="15" customFormat="1" ht="25.5" x14ac:dyDescent="0.2">
      <c r="A4" s="36" t="s">
        <v>105</v>
      </c>
      <c r="B4" s="55" t="s">
        <v>111</v>
      </c>
      <c r="C4" s="53">
        <v>5</v>
      </c>
      <c r="D4" s="53">
        <v>5</v>
      </c>
      <c r="E4" s="53">
        <v>5</v>
      </c>
      <c r="F4" s="53">
        <v>5</v>
      </c>
      <c r="G4" s="53">
        <v>5</v>
      </c>
      <c r="H4" s="53">
        <v>5</v>
      </c>
      <c r="I4" s="53">
        <v>5</v>
      </c>
      <c r="J4" s="53">
        <v>5</v>
      </c>
      <c r="K4" s="53">
        <v>5</v>
      </c>
      <c r="L4" s="53">
        <v>5</v>
      </c>
      <c r="M4" s="53">
        <v>5</v>
      </c>
      <c r="N4" s="53">
        <v>5</v>
      </c>
      <c r="O4" s="53">
        <v>5</v>
      </c>
      <c r="P4" s="53">
        <v>5</v>
      </c>
      <c r="Q4" s="53">
        <v>5</v>
      </c>
      <c r="R4" s="3">
        <f>COUNTIF(C4:Q4,"&lt;5")</f>
        <v>0</v>
      </c>
    </row>
    <row r="5" spans="1:18" ht="114.75" x14ac:dyDescent="0.2">
      <c r="A5" s="36" t="s">
        <v>91</v>
      </c>
      <c r="B5" s="75" t="s">
        <v>112</v>
      </c>
      <c r="C5" s="53">
        <v>5</v>
      </c>
      <c r="D5" s="53">
        <v>5</v>
      </c>
      <c r="E5" s="53">
        <v>5</v>
      </c>
      <c r="F5" s="53">
        <v>5</v>
      </c>
      <c r="G5" s="53">
        <v>5</v>
      </c>
      <c r="H5" s="53">
        <v>5</v>
      </c>
      <c r="I5" s="53">
        <v>5</v>
      </c>
      <c r="J5" s="53">
        <v>5</v>
      </c>
      <c r="K5" s="53">
        <v>5</v>
      </c>
      <c r="L5" s="53">
        <v>5</v>
      </c>
      <c r="M5" s="53">
        <v>5</v>
      </c>
      <c r="N5" s="53">
        <v>5</v>
      </c>
      <c r="O5" s="53">
        <v>5</v>
      </c>
      <c r="P5" s="53">
        <v>5</v>
      </c>
      <c r="Q5" s="53">
        <v>5</v>
      </c>
      <c r="R5" s="3">
        <f>COUNTIF(C5:Q5,"&lt;5")</f>
        <v>0</v>
      </c>
    </row>
    <row r="6" spans="1:18" ht="25.5" x14ac:dyDescent="0.2">
      <c r="A6" s="36" t="s">
        <v>79</v>
      </c>
      <c r="B6" s="57" t="s">
        <v>113</v>
      </c>
      <c r="C6" s="53">
        <v>0</v>
      </c>
      <c r="D6" s="53">
        <v>5</v>
      </c>
      <c r="E6" s="53">
        <v>5</v>
      </c>
      <c r="F6" s="53">
        <v>5</v>
      </c>
      <c r="G6" s="53">
        <v>5</v>
      </c>
      <c r="H6" s="53">
        <v>5</v>
      </c>
      <c r="I6" s="53">
        <v>5</v>
      </c>
      <c r="J6" s="53">
        <v>5</v>
      </c>
      <c r="K6" s="53">
        <v>5</v>
      </c>
      <c r="L6" s="53">
        <v>5</v>
      </c>
      <c r="M6" s="53">
        <v>5</v>
      </c>
      <c r="N6" s="53">
        <v>5</v>
      </c>
      <c r="O6" s="53">
        <v>5</v>
      </c>
      <c r="P6" s="53">
        <v>5</v>
      </c>
      <c r="Q6" s="53">
        <v>5</v>
      </c>
      <c r="R6" s="3">
        <f>COUNTIF(C6:Q6,"&lt;5")</f>
        <v>1</v>
      </c>
    </row>
    <row r="7" spans="1:18" s="20" customFormat="1" x14ac:dyDescent="0.2">
      <c r="A7" s="11" t="s">
        <v>110</v>
      </c>
      <c r="B7" s="52"/>
      <c r="C7" s="19">
        <f t="shared" ref="C7:Q7" si="0">IF(C6="","",SUM(C4:C6))</f>
        <v>10</v>
      </c>
      <c r="D7" s="19">
        <f t="shared" si="0"/>
        <v>15</v>
      </c>
      <c r="E7" s="19">
        <f t="shared" si="0"/>
        <v>15</v>
      </c>
      <c r="F7" s="19">
        <f t="shared" si="0"/>
        <v>15</v>
      </c>
      <c r="G7" s="19">
        <f t="shared" si="0"/>
        <v>15</v>
      </c>
      <c r="H7" s="19">
        <f t="shared" si="0"/>
        <v>15</v>
      </c>
      <c r="I7" s="19">
        <f t="shared" si="0"/>
        <v>15</v>
      </c>
      <c r="J7" s="19">
        <f t="shared" si="0"/>
        <v>15</v>
      </c>
      <c r="K7" s="19">
        <f t="shared" si="0"/>
        <v>15</v>
      </c>
      <c r="L7" s="19">
        <f t="shared" si="0"/>
        <v>15</v>
      </c>
      <c r="M7" s="19">
        <f t="shared" si="0"/>
        <v>15</v>
      </c>
      <c r="N7" s="19">
        <f t="shared" si="0"/>
        <v>15</v>
      </c>
      <c r="O7" s="19">
        <f t="shared" si="0"/>
        <v>15</v>
      </c>
      <c r="P7" s="19">
        <f t="shared" si="0"/>
        <v>15</v>
      </c>
      <c r="Q7" s="19">
        <f t="shared" si="0"/>
        <v>15</v>
      </c>
      <c r="R7" s="3">
        <f>COUNTIF(C7:Q7,"&lt;15")</f>
        <v>1</v>
      </c>
    </row>
    <row r="8" spans="1:18" x14ac:dyDescent="0.2">
      <c r="A8" s="23" t="s">
        <v>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1:18" ht="25.5" x14ac:dyDescent="0.2">
      <c r="A9" s="36" t="s">
        <v>25</v>
      </c>
      <c r="B9" s="98" t="s">
        <v>111</v>
      </c>
      <c r="C9" s="53" t="s">
        <v>168</v>
      </c>
      <c r="D9" s="53" t="s">
        <v>168</v>
      </c>
      <c r="E9" s="53" t="s">
        <v>168</v>
      </c>
      <c r="F9" s="53" t="s">
        <v>168</v>
      </c>
      <c r="G9" s="53" t="s">
        <v>168</v>
      </c>
      <c r="H9" s="53" t="s">
        <v>168</v>
      </c>
      <c r="I9" s="53" t="s">
        <v>168</v>
      </c>
      <c r="J9" s="53" t="s">
        <v>168</v>
      </c>
      <c r="K9" s="53" t="s">
        <v>168</v>
      </c>
      <c r="L9" s="53" t="s">
        <v>168</v>
      </c>
      <c r="M9" s="53" t="s">
        <v>168</v>
      </c>
      <c r="N9" s="53" t="s">
        <v>168</v>
      </c>
      <c r="O9" s="53" t="s">
        <v>168</v>
      </c>
      <c r="P9" s="53" t="s">
        <v>168</v>
      </c>
      <c r="Q9" s="53" t="s">
        <v>168</v>
      </c>
      <c r="R9" s="3">
        <f t="shared" ref="R9:R54" si="1">COUNTIF(C9:Q9,"N")</f>
        <v>0</v>
      </c>
    </row>
    <row r="10" spans="1:18" x14ac:dyDescent="0.2">
      <c r="A10" s="36" t="s">
        <v>26</v>
      </c>
      <c r="B10" s="99"/>
      <c r="C10" s="53" t="s">
        <v>168</v>
      </c>
      <c r="D10" s="53" t="s">
        <v>168</v>
      </c>
      <c r="E10" s="53" t="s">
        <v>168</v>
      </c>
      <c r="F10" s="53" t="s">
        <v>168</v>
      </c>
      <c r="G10" s="53" t="s">
        <v>168</v>
      </c>
      <c r="H10" s="53" t="s">
        <v>168</v>
      </c>
      <c r="I10" s="53" t="s">
        <v>168</v>
      </c>
      <c r="J10" s="53" t="s">
        <v>168</v>
      </c>
      <c r="K10" s="53" t="s">
        <v>168</v>
      </c>
      <c r="L10" s="53" t="s">
        <v>168</v>
      </c>
      <c r="M10" s="53" t="s">
        <v>168</v>
      </c>
      <c r="N10" s="53" t="s">
        <v>168</v>
      </c>
      <c r="O10" s="53" t="s">
        <v>168</v>
      </c>
      <c r="P10" s="53" t="s">
        <v>168</v>
      </c>
      <c r="Q10" s="53" t="s">
        <v>168</v>
      </c>
      <c r="R10" s="3">
        <f t="shared" si="1"/>
        <v>0</v>
      </c>
    </row>
    <row r="11" spans="1:18" x14ac:dyDescent="0.2">
      <c r="A11" s="36" t="s">
        <v>69</v>
      </c>
      <c r="B11" s="100" t="s">
        <v>112</v>
      </c>
      <c r="C11" s="53" t="s">
        <v>168</v>
      </c>
      <c r="D11" s="53" t="s">
        <v>168</v>
      </c>
      <c r="E11" s="53" t="s">
        <v>168</v>
      </c>
      <c r="F11" s="53" t="s">
        <v>168</v>
      </c>
      <c r="G11" s="53" t="s">
        <v>168</v>
      </c>
      <c r="H11" s="53" t="s">
        <v>168</v>
      </c>
      <c r="I11" s="53" t="s">
        <v>168</v>
      </c>
      <c r="J11" s="53" t="s">
        <v>168</v>
      </c>
      <c r="K11" s="53" t="s">
        <v>168</v>
      </c>
      <c r="L11" s="53" t="s">
        <v>168</v>
      </c>
      <c r="M11" s="53" t="s">
        <v>168</v>
      </c>
      <c r="N11" s="53" t="s">
        <v>168</v>
      </c>
      <c r="O11" s="53" t="s">
        <v>168</v>
      </c>
      <c r="P11" s="53" t="s">
        <v>168</v>
      </c>
      <c r="Q11" s="53" t="s">
        <v>168</v>
      </c>
      <c r="R11" s="3">
        <f t="shared" si="1"/>
        <v>0</v>
      </c>
    </row>
    <row r="12" spans="1:18" ht="51" x14ac:dyDescent="0.2">
      <c r="A12" s="36" t="s">
        <v>158</v>
      </c>
      <c r="B12" s="101"/>
      <c r="C12" s="53" t="s">
        <v>168</v>
      </c>
      <c r="D12" s="53" t="s">
        <v>168</v>
      </c>
      <c r="E12" s="53" t="s">
        <v>168</v>
      </c>
      <c r="F12" s="53" t="s">
        <v>168</v>
      </c>
      <c r="G12" s="53" t="s">
        <v>168</v>
      </c>
      <c r="H12" s="53" t="s">
        <v>168</v>
      </c>
      <c r="I12" s="53" t="s">
        <v>168</v>
      </c>
      <c r="J12" s="53" t="s">
        <v>168</v>
      </c>
      <c r="K12" s="53" t="s">
        <v>168</v>
      </c>
      <c r="L12" s="53" t="s">
        <v>168</v>
      </c>
      <c r="M12" s="53" t="s">
        <v>168</v>
      </c>
      <c r="N12" s="53" t="s">
        <v>168</v>
      </c>
      <c r="O12" s="53" t="s">
        <v>168</v>
      </c>
      <c r="P12" s="53" t="s">
        <v>168</v>
      </c>
      <c r="Q12" s="53" t="s">
        <v>168</v>
      </c>
      <c r="R12" s="3">
        <f t="shared" si="1"/>
        <v>0</v>
      </c>
    </row>
    <row r="13" spans="1:18" ht="25.5" x14ac:dyDescent="0.2">
      <c r="A13" s="36" t="s">
        <v>70</v>
      </c>
      <c r="B13" s="101"/>
      <c r="C13" s="53" t="s">
        <v>168</v>
      </c>
      <c r="D13" s="53" t="s">
        <v>168</v>
      </c>
      <c r="E13" s="53" t="s">
        <v>168</v>
      </c>
      <c r="F13" s="53" t="s">
        <v>168</v>
      </c>
      <c r="G13" s="53" t="s">
        <v>168</v>
      </c>
      <c r="H13" s="53" t="s">
        <v>168</v>
      </c>
      <c r="I13" s="53" t="s">
        <v>168</v>
      </c>
      <c r="J13" s="53" t="s">
        <v>168</v>
      </c>
      <c r="K13" s="53" t="s">
        <v>168</v>
      </c>
      <c r="L13" s="53" t="s">
        <v>168</v>
      </c>
      <c r="M13" s="53" t="s">
        <v>168</v>
      </c>
      <c r="N13" s="53" t="s">
        <v>168</v>
      </c>
      <c r="O13" s="53" t="s">
        <v>168</v>
      </c>
      <c r="P13" s="53" t="s">
        <v>168</v>
      </c>
      <c r="Q13" s="53" t="s">
        <v>168</v>
      </c>
      <c r="R13" s="3">
        <f t="shared" si="1"/>
        <v>0</v>
      </c>
    </row>
    <row r="14" spans="1:18" ht="63.75" x14ac:dyDescent="0.2">
      <c r="A14" s="36" t="s">
        <v>159</v>
      </c>
      <c r="B14" s="101"/>
      <c r="C14" s="53" t="s">
        <v>168</v>
      </c>
      <c r="D14" s="53" t="s">
        <v>168</v>
      </c>
      <c r="E14" s="53" t="s">
        <v>168</v>
      </c>
      <c r="F14" s="53" t="s">
        <v>168</v>
      </c>
      <c r="G14" s="53" t="s">
        <v>168</v>
      </c>
      <c r="H14" s="53" t="s">
        <v>168</v>
      </c>
      <c r="I14" s="53" t="s">
        <v>168</v>
      </c>
      <c r="J14" s="53" t="s">
        <v>168</v>
      </c>
      <c r="K14" s="53" t="s">
        <v>168</v>
      </c>
      <c r="L14" s="53" t="s">
        <v>168</v>
      </c>
      <c r="M14" s="53" t="s">
        <v>168</v>
      </c>
      <c r="N14" s="53" t="s">
        <v>168</v>
      </c>
      <c r="O14" s="53" t="s">
        <v>168</v>
      </c>
      <c r="P14" s="53" t="s">
        <v>168</v>
      </c>
      <c r="Q14" s="53" t="s">
        <v>168</v>
      </c>
      <c r="R14" s="3">
        <f t="shared" si="1"/>
        <v>0</v>
      </c>
    </row>
    <row r="15" spans="1:18" ht="25.5" x14ac:dyDescent="0.2">
      <c r="A15" s="36" t="s">
        <v>81</v>
      </c>
      <c r="B15" s="101"/>
      <c r="C15" s="53" t="s">
        <v>168</v>
      </c>
      <c r="D15" s="53" t="s">
        <v>168</v>
      </c>
      <c r="E15" s="53" t="s">
        <v>168</v>
      </c>
      <c r="F15" s="53" t="s">
        <v>168</v>
      </c>
      <c r="G15" s="53" t="s">
        <v>168</v>
      </c>
      <c r="H15" s="53" t="s">
        <v>168</v>
      </c>
      <c r="I15" s="53" t="s">
        <v>168</v>
      </c>
      <c r="J15" s="53" t="s">
        <v>168</v>
      </c>
      <c r="K15" s="53" t="s">
        <v>168</v>
      </c>
      <c r="L15" s="53" t="s">
        <v>168</v>
      </c>
      <c r="M15" s="53" t="s">
        <v>168</v>
      </c>
      <c r="N15" s="53" t="s">
        <v>168</v>
      </c>
      <c r="O15" s="53" t="s">
        <v>168</v>
      </c>
      <c r="P15" s="53" t="s">
        <v>168</v>
      </c>
      <c r="Q15" s="53" t="s">
        <v>168</v>
      </c>
      <c r="R15" s="3">
        <f t="shared" si="1"/>
        <v>0</v>
      </c>
    </row>
    <row r="16" spans="1:18" ht="38.25" x14ac:dyDescent="0.2">
      <c r="A16" s="36" t="s">
        <v>74</v>
      </c>
      <c r="B16" s="101"/>
      <c r="C16" s="53" t="s">
        <v>168</v>
      </c>
      <c r="D16" s="53" t="s">
        <v>168</v>
      </c>
      <c r="E16" s="53" t="s">
        <v>168</v>
      </c>
      <c r="F16" s="53" t="s">
        <v>168</v>
      </c>
      <c r="G16" s="53" t="s">
        <v>168</v>
      </c>
      <c r="H16" s="53" t="s">
        <v>168</v>
      </c>
      <c r="I16" s="53" t="s">
        <v>168</v>
      </c>
      <c r="J16" s="53" t="s">
        <v>168</v>
      </c>
      <c r="K16" s="53" t="s">
        <v>168</v>
      </c>
      <c r="L16" s="53" t="s">
        <v>168</v>
      </c>
      <c r="M16" s="53" t="s">
        <v>168</v>
      </c>
      <c r="N16" s="53" t="s">
        <v>168</v>
      </c>
      <c r="O16" s="53" t="s">
        <v>168</v>
      </c>
      <c r="P16" s="53" t="s">
        <v>168</v>
      </c>
      <c r="Q16" s="53" t="s">
        <v>168</v>
      </c>
      <c r="R16" s="3">
        <f t="shared" si="1"/>
        <v>0</v>
      </c>
    </row>
    <row r="17" spans="1:18" ht="25.5" x14ac:dyDescent="0.2">
      <c r="A17" s="36" t="s">
        <v>160</v>
      </c>
      <c r="B17" s="101"/>
      <c r="C17" s="53" t="s">
        <v>168</v>
      </c>
      <c r="D17" s="53" t="s">
        <v>168</v>
      </c>
      <c r="E17" s="53" t="s">
        <v>168</v>
      </c>
      <c r="F17" s="53" t="s">
        <v>168</v>
      </c>
      <c r="G17" s="53" t="s">
        <v>168</v>
      </c>
      <c r="H17" s="53" t="s">
        <v>168</v>
      </c>
      <c r="I17" s="53" t="s">
        <v>168</v>
      </c>
      <c r="J17" s="53" t="s">
        <v>168</v>
      </c>
      <c r="K17" s="53" t="s">
        <v>168</v>
      </c>
      <c r="L17" s="53" t="s">
        <v>168</v>
      </c>
      <c r="M17" s="53" t="s">
        <v>168</v>
      </c>
      <c r="N17" s="53" t="s">
        <v>168</v>
      </c>
      <c r="O17" s="53" t="s">
        <v>168</v>
      </c>
      <c r="P17" s="53" t="s">
        <v>168</v>
      </c>
      <c r="Q17" s="53" t="s">
        <v>168</v>
      </c>
      <c r="R17" s="3">
        <f t="shared" si="1"/>
        <v>0</v>
      </c>
    </row>
    <row r="18" spans="1:18" ht="25.5" x14ac:dyDescent="0.2">
      <c r="A18" s="36" t="s">
        <v>71</v>
      </c>
      <c r="B18" s="101"/>
      <c r="C18" s="53" t="s">
        <v>168</v>
      </c>
      <c r="D18" s="53" t="s">
        <v>168</v>
      </c>
      <c r="E18" s="53" t="s">
        <v>168</v>
      </c>
      <c r="F18" s="53" t="s">
        <v>168</v>
      </c>
      <c r="G18" s="53" t="s">
        <v>168</v>
      </c>
      <c r="H18" s="53" t="s">
        <v>168</v>
      </c>
      <c r="I18" s="53" t="s">
        <v>168</v>
      </c>
      <c r="J18" s="53" t="s">
        <v>168</v>
      </c>
      <c r="K18" s="53" t="s">
        <v>168</v>
      </c>
      <c r="L18" s="53" t="s">
        <v>168</v>
      </c>
      <c r="M18" s="53" t="s">
        <v>168</v>
      </c>
      <c r="N18" s="53" t="s">
        <v>168</v>
      </c>
      <c r="O18" s="53" t="s">
        <v>168</v>
      </c>
      <c r="P18" s="53" t="s">
        <v>168</v>
      </c>
      <c r="Q18" s="53" t="s">
        <v>168</v>
      </c>
      <c r="R18" s="3">
        <f t="shared" si="1"/>
        <v>0</v>
      </c>
    </row>
    <row r="19" spans="1:18" ht="38.25" x14ac:dyDescent="0.2">
      <c r="A19" s="36" t="s">
        <v>75</v>
      </c>
      <c r="B19" s="102"/>
      <c r="C19" s="53" t="s">
        <v>168</v>
      </c>
      <c r="D19" s="53" t="s">
        <v>168</v>
      </c>
      <c r="E19" s="53" t="s">
        <v>168</v>
      </c>
      <c r="F19" s="53" t="s">
        <v>168</v>
      </c>
      <c r="G19" s="53" t="s">
        <v>168</v>
      </c>
      <c r="H19" s="53" t="s">
        <v>168</v>
      </c>
      <c r="I19" s="53" t="s">
        <v>168</v>
      </c>
      <c r="J19" s="53" t="s">
        <v>168</v>
      </c>
      <c r="K19" s="53" t="s">
        <v>168</v>
      </c>
      <c r="L19" s="53" t="s">
        <v>168</v>
      </c>
      <c r="M19" s="53" t="s">
        <v>168</v>
      </c>
      <c r="N19" s="53" t="s">
        <v>168</v>
      </c>
      <c r="O19" s="53" t="s">
        <v>168</v>
      </c>
      <c r="P19" s="53" t="s">
        <v>168</v>
      </c>
      <c r="Q19" s="53" t="s">
        <v>168</v>
      </c>
      <c r="R19" s="3">
        <f t="shared" si="1"/>
        <v>0</v>
      </c>
    </row>
    <row r="20" spans="1:18" ht="25.5" x14ac:dyDescent="0.2">
      <c r="A20" s="36" t="s">
        <v>27</v>
      </c>
      <c r="B20" s="100" t="s">
        <v>111</v>
      </c>
      <c r="C20" s="53" t="s">
        <v>168</v>
      </c>
      <c r="D20" s="53" t="s">
        <v>168</v>
      </c>
      <c r="E20" s="53" t="s">
        <v>168</v>
      </c>
      <c r="F20" s="53" t="s">
        <v>168</v>
      </c>
      <c r="G20" s="53" t="s">
        <v>168</v>
      </c>
      <c r="H20" s="53" t="s">
        <v>168</v>
      </c>
      <c r="I20" s="53" t="s">
        <v>168</v>
      </c>
      <c r="J20" s="53" t="s">
        <v>168</v>
      </c>
      <c r="K20" s="53" t="s">
        <v>168</v>
      </c>
      <c r="L20" s="53" t="s">
        <v>168</v>
      </c>
      <c r="M20" s="53" t="s">
        <v>168</v>
      </c>
      <c r="N20" s="53" t="s">
        <v>168</v>
      </c>
      <c r="O20" s="53" t="s">
        <v>168</v>
      </c>
      <c r="P20" s="53" t="s">
        <v>168</v>
      </c>
      <c r="Q20" s="53" t="s">
        <v>168</v>
      </c>
      <c r="R20" s="3">
        <f t="shared" si="1"/>
        <v>0</v>
      </c>
    </row>
    <row r="21" spans="1:18" x14ac:dyDescent="0.2">
      <c r="A21" s="36" t="s">
        <v>28</v>
      </c>
      <c r="B21" s="101"/>
      <c r="C21" s="53" t="s">
        <v>168</v>
      </c>
      <c r="D21" s="53" t="s">
        <v>168</v>
      </c>
      <c r="E21" s="53" t="s">
        <v>168</v>
      </c>
      <c r="F21" s="53" t="s">
        <v>168</v>
      </c>
      <c r="G21" s="53" t="s">
        <v>168</v>
      </c>
      <c r="H21" s="53" t="s">
        <v>168</v>
      </c>
      <c r="I21" s="53" t="s">
        <v>168</v>
      </c>
      <c r="J21" s="53" t="s">
        <v>168</v>
      </c>
      <c r="K21" s="53" t="s">
        <v>168</v>
      </c>
      <c r="L21" s="53" t="s">
        <v>168</v>
      </c>
      <c r="M21" s="53" t="s">
        <v>168</v>
      </c>
      <c r="N21" s="53" t="s">
        <v>168</v>
      </c>
      <c r="O21" s="53" t="s">
        <v>168</v>
      </c>
      <c r="P21" s="53" t="s">
        <v>168</v>
      </c>
      <c r="Q21" s="53" t="s">
        <v>168</v>
      </c>
      <c r="R21" s="3">
        <f t="shared" si="1"/>
        <v>0</v>
      </c>
    </row>
    <row r="22" spans="1:18" ht="25.5" x14ac:dyDescent="0.2">
      <c r="A22" s="36" t="s">
        <v>29</v>
      </c>
      <c r="B22" s="101"/>
      <c r="C22" s="53" t="s">
        <v>168</v>
      </c>
      <c r="D22" s="53" t="s">
        <v>168</v>
      </c>
      <c r="E22" s="53" t="s">
        <v>168</v>
      </c>
      <c r="F22" s="53" t="s">
        <v>168</v>
      </c>
      <c r="G22" s="53" t="s">
        <v>168</v>
      </c>
      <c r="H22" s="53" t="s">
        <v>168</v>
      </c>
      <c r="I22" s="53" t="s">
        <v>168</v>
      </c>
      <c r="J22" s="53" t="s">
        <v>168</v>
      </c>
      <c r="K22" s="53" t="s">
        <v>168</v>
      </c>
      <c r="L22" s="53" t="s">
        <v>168</v>
      </c>
      <c r="M22" s="53" t="s">
        <v>168</v>
      </c>
      <c r="N22" s="53" t="s">
        <v>168</v>
      </c>
      <c r="O22" s="53" t="s">
        <v>168</v>
      </c>
      <c r="P22" s="53" t="s">
        <v>168</v>
      </c>
      <c r="Q22" s="53" t="s">
        <v>168</v>
      </c>
      <c r="R22" s="3">
        <f t="shared" si="1"/>
        <v>0</v>
      </c>
    </row>
    <row r="23" spans="1:18" x14ac:dyDescent="0.2">
      <c r="A23" s="36" t="s">
        <v>30</v>
      </c>
      <c r="B23" s="101"/>
      <c r="C23" s="53" t="s">
        <v>168</v>
      </c>
      <c r="D23" s="53" t="s">
        <v>168</v>
      </c>
      <c r="E23" s="53" t="s">
        <v>168</v>
      </c>
      <c r="F23" s="53" t="s">
        <v>168</v>
      </c>
      <c r="G23" s="53" t="s">
        <v>168</v>
      </c>
      <c r="H23" s="53" t="s">
        <v>168</v>
      </c>
      <c r="I23" s="53" t="s">
        <v>168</v>
      </c>
      <c r="J23" s="53" t="s">
        <v>168</v>
      </c>
      <c r="K23" s="53" t="s">
        <v>168</v>
      </c>
      <c r="L23" s="53" t="s">
        <v>168</v>
      </c>
      <c r="M23" s="53" t="s">
        <v>168</v>
      </c>
      <c r="N23" s="53" t="s">
        <v>168</v>
      </c>
      <c r="O23" s="53" t="s">
        <v>168</v>
      </c>
      <c r="P23" s="53" t="s">
        <v>168</v>
      </c>
      <c r="Q23" s="53" t="s">
        <v>168</v>
      </c>
      <c r="R23" s="3">
        <f t="shared" si="1"/>
        <v>0</v>
      </c>
    </row>
    <row r="24" spans="1:18" ht="63.75" x14ac:dyDescent="0.2">
      <c r="A24" s="36" t="s">
        <v>161</v>
      </c>
      <c r="B24" s="101"/>
      <c r="C24" s="53" t="s">
        <v>168</v>
      </c>
      <c r="D24" s="53" t="s">
        <v>168</v>
      </c>
      <c r="E24" s="53" t="s">
        <v>168</v>
      </c>
      <c r="F24" s="53" t="s">
        <v>168</v>
      </c>
      <c r="G24" s="53" t="s">
        <v>168</v>
      </c>
      <c r="H24" s="53" t="s">
        <v>168</v>
      </c>
      <c r="I24" s="53" t="s">
        <v>168</v>
      </c>
      <c r="J24" s="53" t="s">
        <v>168</v>
      </c>
      <c r="K24" s="53" t="s">
        <v>168</v>
      </c>
      <c r="L24" s="53" t="s">
        <v>168</v>
      </c>
      <c r="M24" s="53" t="s">
        <v>168</v>
      </c>
      <c r="N24" s="53" t="s">
        <v>168</v>
      </c>
      <c r="O24" s="53" t="s">
        <v>168</v>
      </c>
      <c r="P24" s="53" t="s">
        <v>168</v>
      </c>
      <c r="Q24" s="53" t="s">
        <v>168</v>
      </c>
      <c r="R24" s="3">
        <f t="shared" si="1"/>
        <v>0</v>
      </c>
    </row>
    <row r="25" spans="1:18" x14ac:dyDescent="0.2">
      <c r="A25" s="36" t="s">
        <v>42</v>
      </c>
      <c r="B25" s="101"/>
      <c r="C25" s="53" t="s">
        <v>168</v>
      </c>
      <c r="D25" s="53" t="s">
        <v>168</v>
      </c>
      <c r="E25" s="53" t="s">
        <v>168</v>
      </c>
      <c r="F25" s="53" t="s">
        <v>168</v>
      </c>
      <c r="G25" s="53" t="s">
        <v>168</v>
      </c>
      <c r="H25" s="53" t="s">
        <v>168</v>
      </c>
      <c r="I25" s="53" t="s">
        <v>168</v>
      </c>
      <c r="J25" s="53" t="s">
        <v>168</v>
      </c>
      <c r="K25" s="53" t="s">
        <v>168</v>
      </c>
      <c r="L25" s="53" t="s">
        <v>168</v>
      </c>
      <c r="M25" s="53" t="s">
        <v>168</v>
      </c>
      <c r="N25" s="53" t="s">
        <v>168</v>
      </c>
      <c r="O25" s="53" t="s">
        <v>168</v>
      </c>
      <c r="P25" s="53" t="s">
        <v>168</v>
      </c>
      <c r="Q25" s="53" t="s">
        <v>168</v>
      </c>
      <c r="R25" s="3">
        <f t="shared" si="1"/>
        <v>0</v>
      </c>
    </row>
    <row r="26" spans="1:18" ht="25.5" x14ac:dyDescent="0.2">
      <c r="A26" s="36" t="s">
        <v>31</v>
      </c>
      <c r="B26" s="101"/>
      <c r="C26" s="53" t="s">
        <v>168</v>
      </c>
      <c r="D26" s="53" t="s">
        <v>168</v>
      </c>
      <c r="E26" s="53" t="s">
        <v>168</v>
      </c>
      <c r="F26" s="53" t="s">
        <v>168</v>
      </c>
      <c r="G26" s="53" t="s">
        <v>168</v>
      </c>
      <c r="H26" s="53" t="s">
        <v>168</v>
      </c>
      <c r="I26" s="53" t="s">
        <v>168</v>
      </c>
      <c r="J26" s="53" t="s">
        <v>168</v>
      </c>
      <c r="K26" s="53" t="s">
        <v>168</v>
      </c>
      <c r="L26" s="53" t="s">
        <v>168</v>
      </c>
      <c r="M26" s="53" t="s">
        <v>168</v>
      </c>
      <c r="N26" s="53" t="s">
        <v>168</v>
      </c>
      <c r="O26" s="53" t="s">
        <v>168</v>
      </c>
      <c r="P26" s="53" t="s">
        <v>168</v>
      </c>
      <c r="Q26" s="53" t="s">
        <v>168</v>
      </c>
      <c r="R26" s="3">
        <f t="shared" si="1"/>
        <v>0</v>
      </c>
    </row>
    <row r="27" spans="1:18" ht="25.5" x14ac:dyDescent="0.2">
      <c r="A27" s="36" t="s">
        <v>32</v>
      </c>
      <c r="B27" s="101"/>
      <c r="C27" s="53" t="s">
        <v>168</v>
      </c>
      <c r="D27" s="53" t="s">
        <v>168</v>
      </c>
      <c r="E27" s="53" t="s">
        <v>168</v>
      </c>
      <c r="F27" s="53" t="s">
        <v>168</v>
      </c>
      <c r="G27" s="53" t="s">
        <v>168</v>
      </c>
      <c r="H27" s="53" t="s">
        <v>168</v>
      </c>
      <c r="I27" s="53" t="s">
        <v>168</v>
      </c>
      <c r="J27" s="53" t="s">
        <v>168</v>
      </c>
      <c r="K27" s="53" t="s">
        <v>168</v>
      </c>
      <c r="L27" s="53" t="s">
        <v>168</v>
      </c>
      <c r="M27" s="53" t="s">
        <v>168</v>
      </c>
      <c r="N27" s="53" t="s">
        <v>168</v>
      </c>
      <c r="O27" s="53" t="s">
        <v>168</v>
      </c>
      <c r="P27" s="53" t="s">
        <v>168</v>
      </c>
      <c r="Q27" s="53" t="s">
        <v>168</v>
      </c>
      <c r="R27" s="3">
        <f t="shared" si="1"/>
        <v>0</v>
      </c>
    </row>
    <row r="28" spans="1:18" ht="25.5" x14ac:dyDescent="0.2">
      <c r="A28" s="36" t="s">
        <v>33</v>
      </c>
      <c r="B28" s="101"/>
      <c r="C28" s="53" t="s">
        <v>168</v>
      </c>
      <c r="D28" s="53" t="s">
        <v>168</v>
      </c>
      <c r="E28" s="53" t="s">
        <v>168</v>
      </c>
      <c r="F28" s="53" t="s">
        <v>168</v>
      </c>
      <c r="G28" s="53" t="s">
        <v>168</v>
      </c>
      <c r="H28" s="53" t="s">
        <v>168</v>
      </c>
      <c r="I28" s="53" t="s">
        <v>168</v>
      </c>
      <c r="J28" s="53" t="s">
        <v>168</v>
      </c>
      <c r="K28" s="53" t="s">
        <v>168</v>
      </c>
      <c r="L28" s="53" t="s">
        <v>168</v>
      </c>
      <c r="M28" s="53" t="s">
        <v>168</v>
      </c>
      <c r="N28" s="53" t="s">
        <v>168</v>
      </c>
      <c r="O28" s="53" t="s">
        <v>168</v>
      </c>
      <c r="P28" s="53" t="s">
        <v>168</v>
      </c>
      <c r="Q28" s="53" t="s">
        <v>168</v>
      </c>
      <c r="R28" s="3">
        <f t="shared" si="1"/>
        <v>0</v>
      </c>
    </row>
    <row r="29" spans="1:18" ht="38.25" x14ac:dyDescent="0.2">
      <c r="A29" s="36" t="s">
        <v>34</v>
      </c>
      <c r="B29" s="101"/>
      <c r="C29" s="53" t="s">
        <v>168</v>
      </c>
      <c r="D29" s="53" t="s">
        <v>168</v>
      </c>
      <c r="E29" s="53" t="s">
        <v>168</v>
      </c>
      <c r="F29" s="53" t="s">
        <v>168</v>
      </c>
      <c r="G29" s="53" t="s">
        <v>168</v>
      </c>
      <c r="H29" s="53" t="s">
        <v>168</v>
      </c>
      <c r="I29" s="53" t="s">
        <v>168</v>
      </c>
      <c r="J29" s="53" t="s">
        <v>168</v>
      </c>
      <c r="K29" s="53" t="s">
        <v>168</v>
      </c>
      <c r="L29" s="53" t="s">
        <v>168</v>
      </c>
      <c r="M29" s="53" t="s">
        <v>168</v>
      </c>
      <c r="N29" s="53" t="s">
        <v>168</v>
      </c>
      <c r="O29" s="53" t="s">
        <v>168</v>
      </c>
      <c r="P29" s="53" t="s">
        <v>168</v>
      </c>
      <c r="Q29" s="53" t="s">
        <v>168</v>
      </c>
      <c r="R29" s="3">
        <f t="shared" si="1"/>
        <v>0</v>
      </c>
    </row>
    <row r="30" spans="1:18" x14ac:dyDescent="0.2">
      <c r="A30" s="36" t="s">
        <v>43</v>
      </c>
      <c r="B30" s="101"/>
      <c r="C30" s="53" t="s">
        <v>168</v>
      </c>
      <c r="D30" s="53" t="s">
        <v>168</v>
      </c>
      <c r="E30" s="53" t="s">
        <v>168</v>
      </c>
      <c r="F30" s="53" t="s">
        <v>168</v>
      </c>
      <c r="G30" s="53" t="s">
        <v>168</v>
      </c>
      <c r="H30" s="53" t="s">
        <v>168</v>
      </c>
      <c r="I30" s="53" t="s">
        <v>168</v>
      </c>
      <c r="J30" s="53" t="s">
        <v>168</v>
      </c>
      <c r="K30" s="53" t="s">
        <v>168</v>
      </c>
      <c r="L30" s="53" t="s">
        <v>168</v>
      </c>
      <c r="M30" s="53" t="s">
        <v>168</v>
      </c>
      <c r="N30" s="53" t="s">
        <v>168</v>
      </c>
      <c r="O30" s="53" t="s">
        <v>168</v>
      </c>
      <c r="P30" s="53" t="s">
        <v>168</v>
      </c>
      <c r="Q30" s="53" t="s">
        <v>168</v>
      </c>
      <c r="R30" s="3">
        <f t="shared" si="1"/>
        <v>0</v>
      </c>
    </row>
    <row r="31" spans="1:18" x14ac:dyDescent="0.2">
      <c r="A31" s="36" t="s">
        <v>35</v>
      </c>
      <c r="B31" s="101"/>
      <c r="C31" s="53" t="s">
        <v>168</v>
      </c>
      <c r="D31" s="53" t="s">
        <v>168</v>
      </c>
      <c r="E31" s="53" t="s">
        <v>168</v>
      </c>
      <c r="F31" s="53" t="s">
        <v>168</v>
      </c>
      <c r="G31" s="53" t="s">
        <v>168</v>
      </c>
      <c r="H31" s="53" t="s">
        <v>168</v>
      </c>
      <c r="I31" s="53" t="s">
        <v>168</v>
      </c>
      <c r="J31" s="53" t="s">
        <v>168</v>
      </c>
      <c r="K31" s="53" t="s">
        <v>168</v>
      </c>
      <c r="L31" s="53" t="s">
        <v>168</v>
      </c>
      <c r="M31" s="53" t="s">
        <v>168</v>
      </c>
      <c r="N31" s="53" t="s">
        <v>168</v>
      </c>
      <c r="O31" s="53" t="s">
        <v>168</v>
      </c>
      <c r="P31" s="53" t="s">
        <v>168</v>
      </c>
      <c r="Q31" s="53" t="s">
        <v>168</v>
      </c>
      <c r="R31" s="3">
        <f t="shared" si="1"/>
        <v>0</v>
      </c>
    </row>
    <row r="32" spans="1:18" x14ac:dyDescent="0.2">
      <c r="A32" s="36" t="s">
        <v>44</v>
      </c>
      <c r="B32" s="101"/>
      <c r="C32" s="53" t="s">
        <v>168</v>
      </c>
      <c r="D32" s="53" t="s">
        <v>168</v>
      </c>
      <c r="E32" s="53" t="s">
        <v>168</v>
      </c>
      <c r="F32" s="53" t="s">
        <v>168</v>
      </c>
      <c r="G32" s="53" t="s">
        <v>168</v>
      </c>
      <c r="H32" s="53" t="s">
        <v>168</v>
      </c>
      <c r="I32" s="53" t="s">
        <v>168</v>
      </c>
      <c r="J32" s="53" t="s">
        <v>168</v>
      </c>
      <c r="K32" s="53" t="s">
        <v>168</v>
      </c>
      <c r="L32" s="53" t="s">
        <v>168</v>
      </c>
      <c r="M32" s="53" t="s">
        <v>168</v>
      </c>
      <c r="N32" s="53" t="s">
        <v>168</v>
      </c>
      <c r="O32" s="53" t="s">
        <v>168</v>
      </c>
      <c r="P32" s="53" t="s">
        <v>168</v>
      </c>
      <c r="Q32" s="53" t="s">
        <v>168</v>
      </c>
      <c r="R32" s="3">
        <f t="shared" si="1"/>
        <v>0</v>
      </c>
    </row>
    <row r="33" spans="1:18" ht="25.5" x14ac:dyDescent="0.2">
      <c r="A33" s="36" t="s">
        <v>36</v>
      </c>
      <c r="B33" s="101"/>
      <c r="C33" s="53" t="s">
        <v>168</v>
      </c>
      <c r="D33" s="53" t="s">
        <v>168</v>
      </c>
      <c r="E33" s="53" t="s">
        <v>168</v>
      </c>
      <c r="F33" s="53" t="s">
        <v>168</v>
      </c>
      <c r="G33" s="53" t="s">
        <v>168</v>
      </c>
      <c r="H33" s="53" t="s">
        <v>168</v>
      </c>
      <c r="I33" s="53" t="s">
        <v>168</v>
      </c>
      <c r="J33" s="53" t="s">
        <v>168</v>
      </c>
      <c r="K33" s="53" t="s">
        <v>168</v>
      </c>
      <c r="L33" s="53" t="s">
        <v>168</v>
      </c>
      <c r="M33" s="53" t="s">
        <v>168</v>
      </c>
      <c r="N33" s="53" t="s">
        <v>168</v>
      </c>
      <c r="O33" s="53" t="s">
        <v>168</v>
      </c>
      <c r="P33" s="53" t="s">
        <v>168</v>
      </c>
      <c r="Q33" s="53" t="s">
        <v>168</v>
      </c>
      <c r="R33" s="3">
        <f t="shared" si="1"/>
        <v>0</v>
      </c>
    </row>
    <row r="34" spans="1:18" ht="25.5" x14ac:dyDescent="0.2">
      <c r="A34" s="36" t="s">
        <v>82</v>
      </c>
      <c r="B34" s="101"/>
      <c r="C34" s="53" t="s">
        <v>168</v>
      </c>
      <c r="D34" s="53" t="s">
        <v>168</v>
      </c>
      <c r="E34" s="53" t="s">
        <v>168</v>
      </c>
      <c r="F34" s="53" t="s">
        <v>168</v>
      </c>
      <c r="G34" s="53" t="s">
        <v>168</v>
      </c>
      <c r="H34" s="53" t="s">
        <v>168</v>
      </c>
      <c r="I34" s="53" t="s">
        <v>168</v>
      </c>
      <c r="J34" s="53" t="s">
        <v>168</v>
      </c>
      <c r="K34" s="53" t="s">
        <v>168</v>
      </c>
      <c r="L34" s="53" t="s">
        <v>168</v>
      </c>
      <c r="M34" s="53" t="s">
        <v>168</v>
      </c>
      <c r="N34" s="53" t="s">
        <v>168</v>
      </c>
      <c r="O34" s="53" t="s">
        <v>168</v>
      </c>
      <c r="P34" s="53" t="s">
        <v>168</v>
      </c>
      <c r="Q34" s="53" t="s">
        <v>168</v>
      </c>
      <c r="R34" s="3">
        <f t="shared" si="1"/>
        <v>0</v>
      </c>
    </row>
    <row r="35" spans="1:18" ht="25.5" x14ac:dyDescent="0.2">
      <c r="A35" s="36" t="s">
        <v>37</v>
      </c>
      <c r="B35" s="101"/>
      <c r="C35" s="53" t="s">
        <v>168</v>
      </c>
      <c r="D35" s="53" t="s">
        <v>168</v>
      </c>
      <c r="E35" s="53" t="s">
        <v>168</v>
      </c>
      <c r="F35" s="53" t="s">
        <v>168</v>
      </c>
      <c r="G35" s="53" t="s">
        <v>168</v>
      </c>
      <c r="H35" s="53" t="s">
        <v>168</v>
      </c>
      <c r="I35" s="53" t="s">
        <v>168</v>
      </c>
      <c r="J35" s="53" t="s">
        <v>168</v>
      </c>
      <c r="K35" s="53" t="s">
        <v>168</v>
      </c>
      <c r="L35" s="53" t="s">
        <v>168</v>
      </c>
      <c r="M35" s="53" t="s">
        <v>168</v>
      </c>
      <c r="N35" s="53" t="s">
        <v>168</v>
      </c>
      <c r="O35" s="53" t="s">
        <v>168</v>
      </c>
      <c r="P35" s="53" t="s">
        <v>168</v>
      </c>
      <c r="Q35" s="53" t="s">
        <v>168</v>
      </c>
      <c r="R35" s="3">
        <f t="shared" si="1"/>
        <v>0</v>
      </c>
    </row>
    <row r="36" spans="1:18" ht="25.5" x14ac:dyDescent="0.2">
      <c r="A36" s="36" t="s">
        <v>45</v>
      </c>
      <c r="B36" s="101"/>
      <c r="C36" s="53" t="s">
        <v>168</v>
      </c>
      <c r="D36" s="53" t="s">
        <v>168</v>
      </c>
      <c r="E36" s="53" t="s">
        <v>168</v>
      </c>
      <c r="F36" s="53" t="s">
        <v>168</v>
      </c>
      <c r="G36" s="53" t="s">
        <v>168</v>
      </c>
      <c r="H36" s="53" t="s">
        <v>168</v>
      </c>
      <c r="I36" s="53" t="s">
        <v>168</v>
      </c>
      <c r="J36" s="53" t="s">
        <v>168</v>
      </c>
      <c r="K36" s="53" t="s">
        <v>168</v>
      </c>
      <c r="L36" s="53" t="s">
        <v>168</v>
      </c>
      <c r="M36" s="53" t="s">
        <v>168</v>
      </c>
      <c r="N36" s="53" t="s">
        <v>168</v>
      </c>
      <c r="O36" s="53" t="s">
        <v>168</v>
      </c>
      <c r="P36" s="53" t="s">
        <v>168</v>
      </c>
      <c r="Q36" s="53" t="s">
        <v>168</v>
      </c>
      <c r="R36" s="3">
        <f t="shared" si="1"/>
        <v>0</v>
      </c>
    </row>
    <row r="37" spans="1:18" ht="25.5" x14ac:dyDescent="0.2">
      <c r="A37" s="36" t="s">
        <v>65</v>
      </c>
      <c r="B37" s="101"/>
      <c r="C37" s="53" t="s">
        <v>168</v>
      </c>
      <c r="D37" s="53" t="s">
        <v>168</v>
      </c>
      <c r="E37" s="53" t="s">
        <v>168</v>
      </c>
      <c r="F37" s="53" t="s">
        <v>168</v>
      </c>
      <c r="G37" s="53" t="s">
        <v>168</v>
      </c>
      <c r="H37" s="53" t="s">
        <v>168</v>
      </c>
      <c r="I37" s="53" t="s">
        <v>168</v>
      </c>
      <c r="J37" s="53" t="s">
        <v>168</v>
      </c>
      <c r="K37" s="53" t="s">
        <v>168</v>
      </c>
      <c r="L37" s="53" t="s">
        <v>168</v>
      </c>
      <c r="M37" s="53" t="s">
        <v>168</v>
      </c>
      <c r="N37" s="53" t="s">
        <v>168</v>
      </c>
      <c r="O37" s="53" t="s">
        <v>168</v>
      </c>
      <c r="P37" s="53" t="s">
        <v>168</v>
      </c>
      <c r="Q37" s="53" t="s">
        <v>168</v>
      </c>
      <c r="R37" s="3">
        <f t="shared" si="1"/>
        <v>0</v>
      </c>
    </row>
    <row r="38" spans="1:18" ht="25.5" x14ac:dyDescent="0.2">
      <c r="A38" s="36" t="s">
        <v>64</v>
      </c>
      <c r="B38" s="101"/>
      <c r="C38" s="53" t="s">
        <v>168</v>
      </c>
      <c r="D38" s="53" t="s">
        <v>168</v>
      </c>
      <c r="E38" s="53" t="s">
        <v>168</v>
      </c>
      <c r="F38" s="53" t="s">
        <v>168</v>
      </c>
      <c r="G38" s="53" t="s">
        <v>168</v>
      </c>
      <c r="H38" s="53" t="s">
        <v>168</v>
      </c>
      <c r="I38" s="53" t="s">
        <v>168</v>
      </c>
      <c r="J38" s="53" t="s">
        <v>168</v>
      </c>
      <c r="K38" s="53" t="s">
        <v>168</v>
      </c>
      <c r="L38" s="53" t="s">
        <v>168</v>
      </c>
      <c r="M38" s="53" t="s">
        <v>168</v>
      </c>
      <c r="N38" s="53" t="s">
        <v>168</v>
      </c>
      <c r="O38" s="53" t="s">
        <v>168</v>
      </c>
      <c r="P38" s="53" t="s">
        <v>168</v>
      </c>
      <c r="Q38" s="53" t="s">
        <v>168</v>
      </c>
      <c r="R38" s="3">
        <f t="shared" si="1"/>
        <v>0</v>
      </c>
    </row>
    <row r="39" spans="1:18" x14ac:dyDescent="0.2">
      <c r="A39" s="36" t="s">
        <v>38</v>
      </c>
      <c r="B39" s="101"/>
      <c r="C39" s="53" t="s">
        <v>168</v>
      </c>
      <c r="D39" s="53" t="s">
        <v>168</v>
      </c>
      <c r="E39" s="53" t="s">
        <v>168</v>
      </c>
      <c r="F39" s="53" t="s">
        <v>168</v>
      </c>
      <c r="G39" s="53" t="s">
        <v>168</v>
      </c>
      <c r="H39" s="53" t="s">
        <v>168</v>
      </c>
      <c r="I39" s="53" t="s">
        <v>168</v>
      </c>
      <c r="J39" s="53" t="s">
        <v>168</v>
      </c>
      <c r="K39" s="53" t="s">
        <v>168</v>
      </c>
      <c r="L39" s="53" t="s">
        <v>168</v>
      </c>
      <c r="M39" s="53" t="s">
        <v>168</v>
      </c>
      <c r="N39" s="53" t="s">
        <v>168</v>
      </c>
      <c r="O39" s="53" t="s">
        <v>168</v>
      </c>
      <c r="P39" s="53" t="s">
        <v>168</v>
      </c>
      <c r="Q39" s="53" t="s">
        <v>168</v>
      </c>
      <c r="R39" s="3">
        <f t="shared" si="1"/>
        <v>0</v>
      </c>
    </row>
    <row r="40" spans="1:18" ht="25.5" x14ac:dyDescent="0.2">
      <c r="A40" s="36" t="s">
        <v>66</v>
      </c>
      <c r="B40" s="101"/>
      <c r="C40" s="53" t="s">
        <v>168</v>
      </c>
      <c r="D40" s="53" t="s">
        <v>168</v>
      </c>
      <c r="E40" s="53" t="s">
        <v>168</v>
      </c>
      <c r="F40" s="53" t="s">
        <v>168</v>
      </c>
      <c r="G40" s="53" t="s">
        <v>168</v>
      </c>
      <c r="H40" s="53" t="s">
        <v>168</v>
      </c>
      <c r="I40" s="53" t="s">
        <v>168</v>
      </c>
      <c r="J40" s="53" t="s">
        <v>168</v>
      </c>
      <c r="K40" s="53" t="s">
        <v>168</v>
      </c>
      <c r="L40" s="53" t="s">
        <v>168</v>
      </c>
      <c r="M40" s="53" t="s">
        <v>168</v>
      </c>
      <c r="N40" s="53" t="s">
        <v>168</v>
      </c>
      <c r="O40" s="53" t="s">
        <v>168</v>
      </c>
      <c r="P40" s="53" t="s">
        <v>168</v>
      </c>
      <c r="Q40" s="53" t="s">
        <v>168</v>
      </c>
      <c r="R40" s="3">
        <f t="shared" si="1"/>
        <v>0</v>
      </c>
    </row>
    <row r="41" spans="1:18" ht="25.5" x14ac:dyDescent="0.2">
      <c r="A41" s="36" t="s">
        <v>106</v>
      </c>
      <c r="B41" s="101"/>
      <c r="C41" s="53" t="s">
        <v>168</v>
      </c>
      <c r="D41" s="53" t="s">
        <v>168</v>
      </c>
      <c r="E41" s="53" t="s">
        <v>168</v>
      </c>
      <c r="F41" s="53" t="s">
        <v>168</v>
      </c>
      <c r="G41" s="53" t="s">
        <v>168</v>
      </c>
      <c r="H41" s="53" t="s">
        <v>168</v>
      </c>
      <c r="I41" s="53" t="s">
        <v>168</v>
      </c>
      <c r="J41" s="53" t="s">
        <v>168</v>
      </c>
      <c r="K41" s="53" t="s">
        <v>168</v>
      </c>
      <c r="L41" s="53" t="s">
        <v>168</v>
      </c>
      <c r="M41" s="53" t="s">
        <v>168</v>
      </c>
      <c r="N41" s="53" t="s">
        <v>168</v>
      </c>
      <c r="O41" s="53" t="s">
        <v>168</v>
      </c>
      <c r="P41" s="53" t="s">
        <v>168</v>
      </c>
      <c r="Q41" s="53" t="s">
        <v>168</v>
      </c>
      <c r="R41" s="3">
        <f t="shared" si="1"/>
        <v>0</v>
      </c>
    </row>
    <row r="42" spans="1:18" ht="25.5" x14ac:dyDescent="0.2">
      <c r="A42" s="36" t="s">
        <v>107</v>
      </c>
      <c r="B42" s="101"/>
      <c r="C42" s="53" t="s">
        <v>168</v>
      </c>
      <c r="D42" s="53" t="s">
        <v>168</v>
      </c>
      <c r="E42" s="53" t="s">
        <v>168</v>
      </c>
      <c r="F42" s="53" t="s">
        <v>168</v>
      </c>
      <c r="G42" s="53" t="s">
        <v>168</v>
      </c>
      <c r="H42" s="53" t="s">
        <v>168</v>
      </c>
      <c r="I42" s="53" t="s">
        <v>168</v>
      </c>
      <c r="J42" s="53" t="s">
        <v>168</v>
      </c>
      <c r="K42" s="53" t="s">
        <v>168</v>
      </c>
      <c r="L42" s="53" t="s">
        <v>168</v>
      </c>
      <c r="M42" s="53" t="s">
        <v>168</v>
      </c>
      <c r="N42" s="53" t="s">
        <v>168</v>
      </c>
      <c r="O42" s="53" t="s">
        <v>168</v>
      </c>
      <c r="P42" s="53" t="s">
        <v>168</v>
      </c>
      <c r="Q42" s="53" t="s">
        <v>168</v>
      </c>
      <c r="R42" s="3">
        <f t="shared" si="1"/>
        <v>0</v>
      </c>
    </row>
    <row r="43" spans="1:18" ht="25.5" x14ac:dyDescent="0.2">
      <c r="A43" s="36" t="s">
        <v>162</v>
      </c>
      <c r="B43" s="101"/>
      <c r="C43" s="53" t="s">
        <v>168</v>
      </c>
      <c r="D43" s="53" t="s">
        <v>168</v>
      </c>
      <c r="E43" s="53" t="s">
        <v>168</v>
      </c>
      <c r="F43" s="53" t="s">
        <v>168</v>
      </c>
      <c r="G43" s="53" t="s">
        <v>168</v>
      </c>
      <c r="H43" s="53" t="s">
        <v>168</v>
      </c>
      <c r="I43" s="53" t="s">
        <v>168</v>
      </c>
      <c r="J43" s="53" t="s">
        <v>168</v>
      </c>
      <c r="K43" s="53" t="s">
        <v>168</v>
      </c>
      <c r="L43" s="53" t="s">
        <v>168</v>
      </c>
      <c r="M43" s="53" t="s">
        <v>168</v>
      </c>
      <c r="N43" s="53" t="s">
        <v>168</v>
      </c>
      <c r="O43" s="53" t="s">
        <v>168</v>
      </c>
      <c r="P43" s="53" t="s">
        <v>168</v>
      </c>
      <c r="Q43" s="53" t="s">
        <v>168</v>
      </c>
      <c r="R43" s="3">
        <f t="shared" si="1"/>
        <v>0</v>
      </c>
    </row>
    <row r="44" spans="1:18" ht="25.5" x14ac:dyDescent="0.2">
      <c r="A44" s="36" t="s">
        <v>163</v>
      </c>
      <c r="B44" s="101"/>
      <c r="C44" s="53" t="s">
        <v>168</v>
      </c>
      <c r="D44" s="53" t="s">
        <v>168</v>
      </c>
      <c r="E44" s="53" t="s">
        <v>168</v>
      </c>
      <c r="F44" s="53" t="s">
        <v>168</v>
      </c>
      <c r="G44" s="53" t="s">
        <v>168</v>
      </c>
      <c r="H44" s="53" t="s">
        <v>168</v>
      </c>
      <c r="I44" s="53" t="s">
        <v>168</v>
      </c>
      <c r="J44" s="53" t="s">
        <v>168</v>
      </c>
      <c r="K44" s="53" t="s">
        <v>168</v>
      </c>
      <c r="L44" s="53" t="s">
        <v>168</v>
      </c>
      <c r="M44" s="53" t="s">
        <v>168</v>
      </c>
      <c r="N44" s="53" t="s">
        <v>168</v>
      </c>
      <c r="O44" s="53" t="s">
        <v>168</v>
      </c>
      <c r="P44" s="53" t="s">
        <v>168</v>
      </c>
      <c r="Q44" s="53" t="s">
        <v>168</v>
      </c>
      <c r="R44" s="3">
        <f t="shared" si="1"/>
        <v>0</v>
      </c>
    </row>
    <row r="45" spans="1:18" ht="51" x14ac:dyDescent="0.2">
      <c r="A45" s="36" t="s">
        <v>80</v>
      </c>
      <c r="B45" s="101"/>
      <c r="C45" s="53" t="s">
        <v>168</v>
      </c>
      <c r="D45" s="53" t="s">
        <v>168</v>
      </c>
      <c r="E45" s="53" t="s">
        <v>168</v>
      </c>
      <c r="F45" s="53" t="s">
        <v>168</v>
      </c>
      <c r="G45" s="53" t="s">
        <v>168</v>
      </c>
      <c r="H45" s="53" t="s">
        <v>168</v>
      </c>
      <c r="I45" s="53" t="s">
        <v>168</v>
      </c>
      <c r="J45" s="53" t="s">
        <v>168</v>
      </c>
      <c r="K45" s="53" t="s">
        <v>168</v>
      </c>
      <c r="L45" s="53" t="s">
        <v>168</v>
      </c>
      <c r="M45" s="53" t="s">
        <v>168</v>
      </c>
      <c r="N45" s="53" t="s">
        <v>168</v>
      </c>
      <c r="O45" s="53" t="s">
        <v>168</v>
      </c>
      <c r="P45" s="53" t="s">
        <v>168</v>
      </c>
      <c r="Q45" s="53" t="s">
        <v>168</v>
      </c>
      <c r="R45" s="3">
        <f t="shared" si="1"/>
        <v>0</v>
      </c>
    </row>
    <row r="46" spans="1:18" x14ac:dyDescent="0.2">
      <c r="A46" s="36" t="s">
        <v>46</v>
      </c>
      <c r="B46" s="102"/>
      <c r="C46" s="53" t="s">
        <v>168</v>
      </c>
      <c r="D46" s="53" t="s">
        <v>168</v>
      </c>
      <c r="E46" s="53" t="s">
        <v>168</v>
      </c>
      <c r="F46" s="53" t="s">
        <v>168</v>
      </c>
      <c r="G46" s="53" t="s">
        <v>168</v>
      </c>
      <c r="H46" s="53" t="s">
        <v>168</v>
      </c>
      <c r="I46" s="53" t="s">
        <v>168</v>
      </c>
      <c r="J46" s="53" t="s">
        <v>168</v>
      </c>
      <c r="K46" s="53" t="s">
        <v>168</v>
      </c>
      <c r="L46" s="53" t="s">
        <v>168</v>
      </c>
      <c r="M46" s="53" t="s">
        <v>168</v>
      </c>
      <c r="N46" s="53" t="s">
        <v>168</v>
      </c>
      <c r="O46" s="53" t="s">
        <v>168</v>
      </c>
      <c r="P46" s="53" t="s">
        <v>168</v>
      </c>
      <c r="Q46" s="53" t="s">
        <v>168</v>
      </c>
      <c r="R46" s="3">
        <f t="shared" si="1"/>
        <v>0</v>
      </c>
    </row>
    <row r="47" spans="1:18" ht="25.5" x14ac:dyDescent="0.2">
      <c r="A47" s="36" t="s">
        <v>63</v>
      </c>
      <c r="B47" s="100" t="s">
        <v>113</v>
      </c>
      <c r="C47" s="53" t="s">
        <v>168</v>
      </c>
      <c r="D47" s="53" t="s">
        <v>168</v>
      </c>
      <c r="E47" s="53" t="s">
        <v>168</v>
      </c>
      <c r="F47" s="53" t="s">
        <v>168</v>
      </c>
      <c r="G47" s="53" t="s">
        <v>168</v>
      </c>
      <c r="H47" s="53" t="s">
        <v>168</v>
      </c>
      <c r="I47" s="53" t="s">
        <v>168</v>
      </c>
      <c r="J47" s="53" t="s">
        <v>168</v>
      </c>
      <c r="K47" s="53" t="s">
        <v>168</v>
      </c>
      <c r="L47" s="53" t="s">
        <v>168</v>
      </c>
      <c r="M47" s="53" t="s">
        <v>168</v>
      </c>
      <c r="N47" s="53" t="s">
        <v>168</v>
      </c>
      <c r="O47" s="53" t="s">
        <v>168</v>
      </c>
      <c r="P47" s="53" t="s">
        <v>168</v>
      </c>
      <c r="Q47" s="53" t="s">
        <v>168</v>
      </c>
      <c r="R47" s="3">
        <f t="shared" si="1"/>
        <v>0</v>
      </c>
    </row>
    <row r="48" spans="1:18" ht="38.25" x14ac:dyDescent="0.2">
      <c r="A48" s="36" t="s">
        <v>164</v>
      </c>
      <c r="B48" s="101"/>
      <c r="C48" s="53" t="s">
        <v>168</v>
      </c>
      <c r="D48" s="53" t="s">
        <v>168</v>
      </c>
      <c r="E48" s="53" t="s">
        <v>168</v>
      </c>
      <c r="F48" s="53" t="s">
        <v>168</v>
      </c>
      <c r="G48" s="53" t="s">
        <v>168</v>
      </c>
      <c r="H48" s="53" t="s">
        <v>168</v>
      </c>
      <c r="I48" s="53" t="s">
        <v>168</v>
      </c>
      <c r="J48" s="53" t="s">
        <v>168</v>
      </c>
      <c r="K48" s="53" t="s">
        <v>168</v>
      </c>
      <c r="L48" s="53" t="s">
        <v>168</v>
      </c>
      <c r="M48" s="53" t="s">
        <v>168</v>
      </c>
      <c r="N48" s="53" t="s">
        <v>168</v>
      </c>
      <c r="O48" s="53" t="s">
        <v>168</v>
      </c>
      <c r="P48" s="53" t="s">
        <v>168</v>
      </c>
      <c r="Q48" s="53" t="s">
        <v>168</v>
      </c>
      <c r="R48" s="3">
        <f t="shared" si="1"/>
        <v>0</v>
      </c>
    </row>
    <row r="49" spans="1:18" s="20" customFormat="1" ht="25.5" x14ac:dyDescent="0.2">
      <c r="A49" s="37" t="s">
        <v>39</v>
      </c>
      <c r="B49" s="102"/>
      <c r="C49" s="53" t="s">
        <v>168</v>
      </c>
      <c r="D49" s="53" t="s">
        <v>168</v>
      </c>
      <c r="E49" s="53" t="s">
        <v>168</v>
      </c>
      <c r="F49" s="53" t="s">
        <v>168</v>
      </c>
      <c r="G49" s="53" t="s">
        <v>168</v>
      </c>
      <c r="H49" s="53" t="s">
        <v>168</v>
      </c>
      <c r="I49" s="53" t="s">
        <v>168</v>
      </c>
      <c r="J49" s="53" t="s">
        <v>168</v>
      </c>
      <c r="K49" s="53" t="s">
        <v>168</v>
      </c>
      <c r="L49" s="53" t="s">
        <v>168</v>
      </c>
      <c r="M49" s="53" t="s">
        <v>168</v>
      </c>
      <c r="N49" s="53" t="s">
        <v>168</v>
      </c>
      <c r="O49" s="53" t="s">
        <v>168</v>
      </c>
      <c r="P49" s="53" t="s">
        <v>168</v>
      </c>
      <c r="Q49" s="53" t="s">
        <v>168</v>
      </c>
      <c r="R49" s="3">
        <f t="shared" si="1"/>
        <v>0</v>
      </c>
    </row>
    <row r="50" spans="1:18" s="20" customFormat="1" ht="38.25" x14ac:dyDescent="0.2">
      <c r="A50" s="37" t="s">
        <v>165</v>
      </c>
      <c r="B50" s="77" t="s">
        <v>111</v>
      </c>
      <c r="C50" s="53" t="s">
        <v>168</v>
      </c>
      <c r="D50" s="53" t="s">
        <v>168</v>
      </c>
      <c r="E50" s="53" t="s">
        <v>168</v>
      </c>
      <c r="F50" s="53" t="s">
        <v>168</v>
      </c>
      <c r="G50" s="53" t="s">
        <v>168</v>
      </c>
      <c r="H50" s="53" t="s">
        <v>168</v>
      </c>
      <c r="I50" s="53" t="s">
        <v>168</v>
      </c>
      <c r="J50" s="53" t="s">
        <v>168</v>
      </c>
      <c r="K50" s="53" t="s">
        <v>168</v>
      </c>
      <c r="L50" s="53" t="s">
        <v>168</v>
      </c>
      <c r="M50" s="53" t="s">
        <v>168</v>
      </c>
      <c r="N50" s="53" t="s">
        <v>168</v>
      </c>
      <c r="O50" s="53" t="s">
        <v>168</v>
      </c>
      <c r="P50" s="53" t="s">
        <v>168</v>
      </c>
      <c r="Q50" s="53" t="s">
        <v>168</v>
      </c>
      <c r="R50" s="3">
        <f t="shared" si="1"/>
        <v>0</v>
      </c>
    </row>
    <row r="51" spans="1:18" s="20" customFormat="1" ht="51" x14ac:dyDescent="0.2">
      <c r="A51" s="37" t="s">
        <v>83</v>
      </c>
      <c r="B51" s="100" t="s">
        <v>87</v>
      </c>
      <c r="C51" s="53" t="s">
        <v>168</v>
      </c>
      <c r="D51" s="53" t="s">
        <v>168</v>
      </c>
      <c r="E51" s="53" t="s">
        <v>168</v>
      </c>
      <c r="F51" s="53" t="s">
        <v>168</v>
      </c>
      <c r="G51" s="53" t="s">
        <v>168</v>
      </c>
      <c r="H51" s="53" t="s">
        <v>168</v>
      </c>
      <c r="I51" s="53" t="s">
        <v>168</v>
      </c>
      <c r="J51" s="53" t="s">
        <v>168</v>
      </c>
      <c r="K51" s="53" t="s">
        <v>168</v>
      </c>
      <c r="L51" s="53" t="s">
        <v>168</v>
      </c>
      <c r="M51" s="53" t="s">
        <v>168</v>
      </c>
      <c r="N51" s="53" t="s">
        <v>168</v>
      </c>
      <c r="O51" s="53" t="s">
        <v>168</v>
      </c>
      <c r="P51" s="53" t="s">
        <v>168</v>
      </c>
      <c r="Q51" s="53" t="s">
        <v>168</v>
      </c>
      <c r="R51" s="3">
        <f t="shared" si="1"/>
        <v>0</v>
      </c>
    </row>
    <row r="52" spans="1:18" s="20" customFormat="1" ht="25.5" x14ac:dyDescent="0.2">
      <c r="A52" s="37" t="s">
        <v>84</v>
      </c>
      <c r="B52" s="102"/>
      <c r="C52" s="53" t="s">
        <v>168</v>
      </c>
      <c r="D52" s="53" t="s">
        <v>168</v>
      </c>
      <c r="E52" s="53" t="s">
        <v>168</v>
      </c>
      <c r="F52" s="53" t="s">
        <v>168</v>
      </c>
      <c r="G52" s="53" t="s">
        <v>168</v>
      </c>
      <c r="H52" s="53" t="s">
        <v>168</v>
      </c>
      <c r="I52" s="53" t="s">
        <v>168</v>
      </c>
      <c r="J52" s="53" t="s">
        <v>168</v>
      </c>
      <c r="K52" s="53" t="s">
        <v>168</v>
      </c>
      <c r="L52" s="53" t="s">
        <v>168</v>
      </c>
      <c r="M52" s="53" t="s">
        <v>168</v>
      </c>
      <c r="N52" s="53" t="s">
        <v>168</v>
      </c>
      <c r="O52" s="53" t="s">
        <v>168</v>
      </c>
      <c r="P52" s="53" t="s">
        <v>168</v>
      </c>
      <c r="Q52" s="53" t="s">
        <v>168</v>
      </c>
      <c r="R52" s="3">
        <f t="shared" si="1"/>
        <v>0</v>
      </c>
    </row>
    <row r="53" spans="1:18" ht="38.25" x14ac:dyDescent="0.2">
      <c r="A53" s="36" t="s">
        <v>108</v>
      </c>
      <c r="B53" s="56" t="s">
        <v>86</v>
      </c>
      <c r="C53" s="53" t="s">
        <v>168</v>
      </c>
      <c r="D53" s="53" t="s">
        <v>168</v>
      </c>
      <c r="E53" s="53" t="s">
        <v>168</v>
      </c>
      <c r="F53" s="53" t="s">
        <v>168</v>
      </c>
      <c r="G53" s="53" t="s">
        <v>168</v>
      </c>
      <c r="H53" s="53" t="s">
        <v>168</v>
      </c>
      <c r="I53" s="53" t="s">
        <v>168</v>
      </c>
      <c r="J53" s="53" t="s">
        <v>168</v>
      </c>
      <c r="K53" s="53" t="s">
        <v>168</v>
      </c>
      <c r="L53" s="53" t="s">
        <v>168</v>
      </c>
      <c r="M53" s="53" t="s">
        <v>168</v>
      </c>
      <c r="N53" s="53" t="s">
        <v>168</v>
      </c>
      <c r="O53" s="53" t="s">
        <v>168</v>
      </c>
      <c r="P53" s="53" t="s">
        <v>168</v>
      </c>
      <c r="Q53" s="53" t="s">
        <v>168</v>
      </c>
      <c r="R53" s="3">
        <f t="shared" si="1"/>
        <v>0</v>
      </c>
    </row>
    <row r="54" spans="1:18" s="20" customFormat="1" x14ac:dyDescent="0.2">
      <c r="A54" s="38" t="s">
        <v>11</v>
      </c>
      <c r="B54" s="19" t="s">
        <v>8</v>
      </c>
      <c r="C54" s="19" t="str">
        <f>IF(C49="","",IF(OR(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53="N",C49="N",C50="N",C51="N",C52="N"),"N","Y"))</f>
        <v>Y</v>
      </c>
      <c r="D54" s="19" t="str">
        <f t="shared" ref="D54:Q54" si="2">IF(D49="","",IF(OR(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53="N",D49="N",D50="N",D51="N",D52="N"),"N","Y"))</f>
        <v>Y</v>
      </c>
      <c r="E54" s="19" t="str">
        <f t="shared" si="2"/>
        <v>Y</v>
      </c>
      <c r="F54" s="19" t="str">
        <f t="shared" si="2"/>
        <v>Y</v>
      </c>
      <c r="G54" s="19" t="str">
        <f t="shared" si="2"/>
        <v>Y</v>
      </c>
      <c r="H54" s="19" t="str">
        <f t="shared" si="2"/>
        <v>Y</v>
      </c>
      <c r="I54" s="19" t="str">
        <f t="shared" si="2"/>
        <v>Y</v>
      </c>
      <c r="J54" s="19" t="str">
        <f t="shared" si="2"/>
        <v>Y</v>
      </c>
      <c r="K54" s="19" t="str">
        <f t="shared" si="2"/>
        <v>Y</v>
      </c>
      <c r="L54" s="19" t="str">
        <f t="shared" si="2"/>
        <v>Y</v>
      </c>
      <c r="M54" s="19" t="str">
        <f t="shared" si="2"/>
        <v>Y</v>
      </c>
      <c r="N54" s="19" t="str">
        <f t="shared" si="2"/>
        <v>Y</v>
      </c>
      <c r="O54" s="19" t="str">
        <f t="shared" si="2"/>
        <v>Y</v>
      </c>
      <c r="P54" s="19" t="str">
        <f t="shared" si="2"/>
        <v>Y</v>
      </c>
      <c r="Q54" s="19" t="str">
        <f t="shared" si="2"/>
        <v>Y</v>
      </c>
      <c r="R54" s="3">
        <f t="shared" si="1"/>
        <v>0</v>
      </c>
    </row>
    <row r="55" spans="1:18" x14ac:dyDescent="0.2">
      <c r="A55" s="27" t="s">
        <v>18</v>
      </c>
      <c r="B55" s="24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25.5" x14ac:dyDescent="0.2">
      <c r="A56" s="37" t="s">
        <v>76</v>
      </c>
      <c r="B56" s="2" t="s">
        <v>113</v>
      </c>
      <c r="C56" s="53" t="s">
        <v>168</v>
      </c>
      <c r="D56" s="53" t="s">
        <v>168</v>
      </c>
      <c r="E56" s="53" t="s">
        <v>168</v>
      </c>
      <c r="F56" s="53" t="s">
        <v>168</v>
      </c>
      <c r="G56" s="53" t="s">
        <v>168</v>
      </c>
      <c r="H56" s="53" t="s">
        <v>168</v>
      </c>
      <c r="I56" s="53" t="s">
        <v>168</v>
      </c>
      <c r="J56" s="53" t="s">
        <v>168</v>
      </c>
      <c r="K56" s="53" t="s">
        <v>168</v>
      </c>
      <c r="L56" s="53" t="s">
        <v>168</v>
      </c>
      <c r="M56" s="53" t="s">
        <v>168</v>
      </c>
      <c r="N56" s="53" t="s">
        <v>168</v>
      </c>
      <c r="O56" s="53" t="s">
        <v>168</v>
      </c>
      <c r="P56" s="53" t="s">
        <v>168</v>
      </c>
      <c r="Q56" s="53" t="s">
        <v>168</v>
      </c>
      <c r="R56" s="3">
        <f>COUNTIF(C56:Q56,"N")</f>
        <v>0</v>
      </c>
    </row>
    <row r="57" spans="1:18" ht="25.5" x14ac:dyDescent="0.2">
      <c r="A57" s="37" t="s">
        <v>47</v>
      </c>
      <c r="B57" s="103" t="s">
        <v>111</v>
      </c>
      <c r="C57" s="53" t="s">
        <v>168</v>
      </c>
      <c r="D57" s="53" t="s">
        <v>168</v>
      </c>
      <c r="E57" s="53" t="s">
        <v>168</v>
      </c>
      <c r="F57" s="53" t="s">
        <v>168</v>
      </c>
      <c r="G57" s="53" t="s">
        <v>168</v>
      </c>
      <c r="H57" s="53" t="s">
        <v>168</v>
      </c>
      <c r="I57" s="53" t="s">
        <v>168</v>
      </c>
      <c r="J57" s="53" t="s">
        <v>168</v>
      </c>
      <c r="K57" s="53" t="s">
        <v>168</v>
      </c>
      <c r="L57" s="53" t="s">
        <v>168</v>
      </c>
      <c r="M57" s="53" t="s">
        <v>168</v>
      </c>
      <c r="N57" s="53" t="s">
        <v>168</v>
      </c>
      <c r="O57" s="53" t="s">
        <v>168</v>
      </c>
      <c r="P57" s="53" t="s">
        <v>168</v>
      </c>
      <c r="Q57" s="53" t="s">
        <v>168</v>
      </c>
      <c r="R57" s="3">
        <f>COUNTIF(C57:Q57,"N")</f>
        <v>0</v>
      </c>
    </row>
    <row r="58" spans="1:18" x14ac:dyDescent="0.2">
      <c r="A58" s="37" t="s">
        <v>85</v>
      </c>
      <c r="B58" s="103"/>
      <c r="C58" s="53" t="s">
        <v>168</v>
      </c>
      <c r="D58" s="53" t="s">
        <v>168</v>
      </c>
      <c r="E58" s="53" t="s">
        <v>168</v>
      </c>
      <c r="F58" s="53" t="s">
        <v>168</v>
      </c>
      <c r="G58" s="53" t="s">
        <v>168</v>
      </c>
      <c r="H58" s="53" t="s">
        <v>168</v>
      </c>
      <c r="I58" s="53" t="s">
        <v>168</v>
      </c>
      <c r="J58" s="53" t="s">
        <v>168</v>
      </c>
      <c r="K58" s="53" t="s">
        <v>168</v>
      </c>
      <c r="L58" s="53" t="s">
        <v>168</v>
      </c>
      <c r="M58" s="53" t="s">
        <v>168</v>
      </c>
      <c r="N58" s="53" t="s">
        <v>169</v>
      </c>
      <c r="O58" s="53" t="s">
        <v>168</v>
      </c>
      <c r="P58" s="53" t="s">
        <v>168</v>
      </c>
      <c r="Q58" s="53" t="s">
        <v>168</v>
      </c>
      <c r="R58" s="3">
        <f>COUNTIF(C58:Q58,"N")</f>
        <v>1</v>
      </c>
    </row>
    <row r="59" spans="1:18" ht="25.5" x14ac:dyDescent="0.2">
      <c r="A59" s="1" t="s">
        <v>40</v>
      </c>
      <c r="B59" s="54" t="s">
        <v>113</v>
      </c>
      <c r="C59" s="53" t="s">
        <v>168</v>
      </c>
      <c r="D59" s="53" t="s">
        <v>168</v>
      </c>
      <c r="E59" s="53" t="s">
        <v>168</v>
      </c>
      <c r="F59" s="53" t="s">
        <v>168</v>
      </c>
      <c r="G59" s="53" t="s">
        <v>168</v>
      </c>
      <c r="H59" s="53" t="s">
        <v>168</v>
      </c>
      <c r="I59" s="53" t="s">
        <v>168</v>
      </c>
      <c r="J59" s="53" t="s">
        <v>168</v>
      </c>
      <c r="K59" s="53" t="s">
        <v>168</v>
      </c>
      <c r="L59" s="53" t="s">
        <v>168</v>
      </c>
      <c r="M59" s="53" t="s">
        <v>168</v>
      </c>
      <c r="N59" s="53" t="s">
        <v>168</v>
      </c>
      <c r="O59" s="53" t="s">
        <v>168</v>
      </c>
      <c r="P59" s="53" t="s">
        <v>168</v>
      </c>
      <c r="Q59" s="53" t="s">
        <v>168</v>
      </c>
      <c r="R59" s="3">
        <f>COUNTIF(C59:Q59,"N")</f>
        <v>0</v>
      </c>
    </row>
    <row r="60" spans="1:18" x14ac:dyDescent="0.2">
      <c r="A60" s="1" t="s">
        <v>6</v>
      </c>
      <c r="B60" s="2" t="s">
        <v>41</v>
      </c>
      <c r="C60" s="84">
        <v>6</v>
      </c>
      <c r="D60" s="84">
        <v>3</v>
      </c>
      <c r="E60" s="84">
        <v>11</v>
      </c>
      <c r="F60" s="84">
        <v>8</v>
      </c>
      <c r="G60" s="84">
        <v>10</v>
      </c>
      <c r="H60" s="84">
        <v>7</v>
      </c>
      <c r="I60" s="84">
        <v>5</v>
      </c>
      <c r="J60" s="84">
        <v>9</v>
      </c>
      <c r="K60" s="84">
        <v>13</v>
      </c>
      <c r="L60" s="84">
        <v>14</v>
      </c>
      <c r="M60" s="84">
        <v>12</v>
      </c>
      <c r="N60" s="84">
        <v>15</v>
      </c>
      <c r="O60" s="84">
        <v>4</v>
      </c>
      <c r="P60" s="84">
        <v>1</v>
      </c>
      <c r="Q60" s="84">
        <v>2</v>
      </c>
      <c r="R60" s="29"/>
    </row>
    <row r="61" spans="1:18" x14ac:dyDescent="0.2">
      <c r="A61" s="39" t="s">
        <v>166</v>
      </c>
      <c r="B61" s="42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1:18" ht="38.25" x14ac:dyDescent="0.2">
      <c r="A62" s="64" t="s">
        <v>90</v>
      </c>
      <c r="B62" s="76" t="s">
        <v>113</v>
      </c>
      <c r="C62" s="65" t="s">
        <v>169</v>
      </c>
      <c r="D62" s="65" t="s">
        <v>168</v>
      </c>
      <c r="E62" s="65" t="s">
        <v>169</v>
      </c>
      <c r="F62" s="65" t="s">
        <v>168</v>
      </c>
      <c r="G62" s="65" t="s">
        <v>168</v>
      </c>
      <c r="H62" s="65" t="s">
        <v>168</v>
      </c>
      <c r="I62" s="65" t="s">
        <v>168</v>
      </c>
      <c r="J62" s="65" t="s">
        <v>168</v>
      </c>
      <c r="K62" s="65" t="s">
        <v>168</v>
      </c>
      <c r="L62" s="65" t="s">
        <v>168</v>
      </c>
      <c r="M62" s="65" t="s">
        <v>168</v>
      </c>
      <c r="N62" s="65" t="s">
        <v>168</v>
      </c>
      <c r="O62" s="65" t="s">
        <v>168</v>
      </c>
      <c r="P62" s="65" t="s">
        <v>168</v>
      </c>
      <c r="Q62" s="65" t="s">
        <v>168</v>
      </c>
      <c r="R62" s="3">
        <f>COUNTIF(C62:Q62,"Y")</f>
        <v>13</v>
      </c>
    </row>
    <row r="63" spans="1:18" x14ac:dyDescent="0.2">
      <c r="A63" s="39" t="s">
        <v>102</v>
      </c>
      <c r="B63" s="24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66" t="s">
        <v>109</v>
      </c>
      <c r="B64" s="67" t="s">
        <v>87</v>
      </c>
      <c r="C64" s="67">
        <v>1</v>
      </c>
      <c r="D64" s="67">
        <v>1</v>
      </c>
      <c r="E64" s="67">
        <v>1</v>
      </c>
      <c r="F64" s="67">
        <v>1</v>
      </c>
      <c r="G64" s="67">
        <v>1</v>
      </c>
      <c r="H64" s="67">
        <v>1</v>
      </c>
      <c r="I64" s="67">
        <v>1</v>
      </c>
      <c r="J64" s="67">
        <v>1</v>
      </c>
      <c r="K64" s="67">
        <v>1</v>
      </c>
      <c r="L64" s="67">
        <v>1</v>
      </c>
      <c r="M64" s="67">
        <v>1</v>
      </c>
      <c r="N64" s="67">
        <v>1</v>
      </c>
      <c r="O64" s="67">
        <v>1</v>
      </c>
      <c r="P64" s="67">
        <v>1</v>
      </c>
      <c r="Q64" s="67">
        <v>1</v>
      </c>
      <c r="R64" s="3">
        <f>COUNTIF(C64:Q64,1)</f>
        <v>15</v>
      </c>
    </row>
    <row r="65" spans="1:17" x14ac:dyDescent="0.2">
      <c r="A65" s="34"/>
      <c r="B65" s="4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</sheetData>
  <mergeCells count="8">
    <mergeCell ref="R1:R2"/>
    <mergeCell ref="B9:B10"/>
    <mergeCell ref="B11:B19"/>
    <mergeCell ref="B51:B52"/>
    <mergeCell ref="B57:B58"/>
    <mergeCell ref="B20:B46"/>
    <mergeCell ref="B47:B49"/>
    <mergeCell ref="B1:B2"/>
  </mergeCells>
  <conditionalFormatting sqref="C7:Q7">
    <cfRule type="expression" dxfId="49" priority="23">
      <formula>AND(CELL("type",C7)="v",C7&lt;15)</formula>
    </cfRule>
  </conditionalFormatting>
  <conditionalFormatting sqref="R56:R59 R4:R7 R9:R54">
    <cfRule type="cellIs" dxfId="48" priority="22" operator="greaterThan">
      <formula>0</formula>
    </cfRule>
  </conditionalFormatting>
  <conditionalFormatting sqref="C4:Q6">
    <cfRule type="expression" dxfId="47" priority="21">
      <formula>AND(CELL("type",C4)="v",C4&lt;5)</formula>
    </cfRule>
  </conditionalFormatting>
  <conditionalFormatting sqref="C9:Q59">
    <cfRule type="cellIs" dxfId="46" priority="19" operator="equal">
      <formula>"N"</formula>
    </cfRule>
  </conditionalFormatting>
  <conditionalFormatting sqref="C62:Q62">
    <cfRule type="cellIs" dxfId="45" priority="18" operator="equal">
      <formula>"Y"</formula>
    </cfRule>
  </conditionalFormatting>
  <conditionalFormatting sqref="R62">
    <cfRule type="cellIs" dxfId="44" priority="14" operator="greaterThan">
      <formula>0</formula>
    </cfRule>
  </conditionalFormatting>
  <conditionalFormatting sqref="C63:Q63">
    <cfRule type="cellIs" dxfId="43" priority="1" operator="equal">
      <formula>"N"</formula>
    </cfRule>
  </conditionalFormatting>
  <printOptions horizontalCentered="1"/>
  <pageMargins left="0.7" right="0.7" top="0.75" bottom="0.75" header="0.3" footer="0.3"/>
  <pageSetup scale="77" orientation="portrait" r:id="rId1"/>
  <headerFooter>
    <oddHeader>&amp;C2022-202&amp;RPage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8"/>
  <sheetViews>
    <sheetView showGridLines="0" tabSelected="1" zoomScale="110" zoomScaleNormal="110"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ColWidth="9.42578125" defaultRowHeight="12" x14ac:dyDescent="0.2"/>
  <cols>
    <col min="1" max="1" width="8.85546875" style="49" bestFit="1" customWidth="1"/>
    <col min="2" max="2" width="19.140625" style="48" customWidth="1"/>
    <col min="3" max="3" width="11.140625" style="49" bestFit="1" customWidth="1"/>
    <col min="4" max="4" width="15.42578125" style="49" customWidth="1"/>
    <col min="5" max="5" width="20.42578125" style="49" customWidth="1"/>
    <col min="6" max="6" width="6.42578125" style="50" customWidth="1"/>
    <col min="7" max="7" width="3.7109375" style="50" bestFit="1" customWidth="1"/>
    <col min="8" max="8" width="9.42578125" style="51" bestFit="1" customWidth="1"/>
    <col min="9" max="10" width="3.140625" style="49" bestFit="1" customWidth="1"/>
    <col min="11" max="11" width="7.85546875" style="49" bestFit="1" customWidth="1"/>
    <col min="12" max="12" width="3.140625" style="49" bestFit="1" customWidth="1"/>
    <col min="13" max="13" width="5.42578125" style="49" bestFit="1" customWidth="1"/>
    <col min="14" max="14" width="7.85546875" style="49" bestFit="1" customWidth="1"/>
    <col min="15" max="15" width="5.42578125" style="49" bestFit="1" customWidth="1"/>
    <col min="16" max="16" width="10.28515625" style="49" bestFit="1" customWidth="1"/>
    <col min="17" max="19" width="5.42578125" style="49" bestFit="1" customWidth="1"/>
    <col min="20" max="20" width="3.140625" style="50" bestFit="1" customWidth="1"/>
    <col min="21" max="16384" width="9.42578125" style="49"/>
  </cols>
  <sheetData>
    <row r="1" spans="1:20" s="18" customFormat="1" hidden="1" x14ac:dyDescent="0.2">
      <c r="A1" s="105"/>
      <c r="B1" s="105"/>
      <c r="C1" s="58"/>
      <c r="D1" s="44"/>
      <c r="E1" s="58"/>
      <c r="F1" s="79"/>
      <c r="G1" s="58"/>
      <c r="H1" s="45"/>
      <c r="N1" s="44"/>
      <c r="O1" s="44"/>
      <c r="T1" s="58"/>
    </row>
    <row r="2" spans="1:20" s="18" customFormat="1" hidden="1" x14ac:dyDescent="0.2">
      <c r="A2" s="105"/>
      <c r="B2" s="105"/>
      <c r="C2" s="58"/>
      <c r="D2" s="46"/>
      <c r="E2" s="58"/>
      <c r="F2" s="79"/>
      <c r="H2" s="47"/>
      <c r="I2" s="61"/>
      <c r="J2" s="61"/>
      <c r="K2" s="61"/>
      <c r="L2" s="61"/>
      <c r="N2" s="58"/>
      <c r="O2" s="58"/>
      <c r="P2" s="62"/>
    </row>
    <row r="3" spans="1:20" s="117" customFormat="1" ht="88.35" customHeight="1" x14ac:dyDescent="0.2">
      <c r="A3" s="114" t="s">
        <v>0</v>
      </c>
      <c r="B3" s="114" t="s">
        <v>1</v>
      </c>
      <c r="C3" s="114" t="s">
        <v>2</v>
      </c>
      <c r="D3" s="114" t="s">
        <v>54</v>
      </c>
      <c r="E3" s="114" t="s">
        <v>72</v>
      </c>
      <c r="F3" s="114" t="s">
        <v>73</v>
      </c>
      <c r="G3" s="114" t="s">
        <v>23</v>
      </c>
      <c r="H3" s="115" t="s">
        <v>15</v>
      </c>
      <c r="I3" s="114" t="s">
        <v>12</v>
      </c>
      <c r="J3" s="116" t="s">
        <v>102</v>
      </c>
      <c r="K3" s="116" t="s">
        <v>77</v>
      </c>
      <c r="L3" s="116" t="s">
        <v>7</v>
      </c>
      <c r="M3" s="114" t="s">
        <v>61</v>
      </c>
      <c r="N3" s="114" t="s">
        <v>9</v>
      </c>
      <c r="O3" s="114" t="s">
        <v>3</v>
      </c>
      <c r="P3" s="114" t="s">
        <v>14</v>
      </c>
      <c r="Q3" s="114" t="s">
        <v>10</v>
      </c>
      <c r="R3" s="114" t="s">
        <v>60</v>
      </c>
      <c r="S3" s="114" t="s">
        <v>4</v>
      </c>
      <c r="T3" s="114" t="s">
        <v>6</v>
      </c>
    </row>
    <row r="4" spans="1:20" ht="24" customHeight="1" x14ac:dyDescent="0.2">
      <c r="A4" s="80" t="s">
        <v>114</v>
      </c>
      <c r="B4" s="80" t="s">
        <v>129</v>
      </c>
      <c r="C4" s="80" t="s">
        <v>51</v>
      </c>
      <c r="D4" s="80" t="s">
        <v>67</v>
      </c>
      <c r="E4" s="80" t="s">
        <v>68</v>
      </c>
      <c r="F4" s="81" t="s">
        <v>58</v>
      </c>
      <c r="G4" s="81">
        <v>84</v>
      </c>
      <c r="H4" s="82">
        <v>3030000</v>
      </c>
      <c r="I4" s="60" t="s">
        <v>168</v>
      </c>
      <c r="J4" s="63">
        <v>1</v>
      </c>
      <c r="K4" s="63" t="s">
        <v>169</v>
      </c>
      <c r="L4" s="63">
        <v>10</v>
      </c>
      <c r="M4" s="60" t="s">
        <v>168</v>
      </c>
      <c r="N4" s="60" t="s">
        <v>168</v>
      </c>
      <c r="O4" s="81" t="s">
        <v>59</v>
      </c>
      <c r="P4" s="83">
        <v>211264.59</v>
      </c>
      <c r="Q4" s="81" t="s">
        <v>92</v>
      </c>
      <c r="R4" s="60" t="s">
        <v>168</v>
      </c>
      <c r="S4" s="60" t="s">
        <v>168</v>
      </c>
      <c r="T4" s="59">
        <v>6</v>
      </c>
    </row>
    <row r="5" spans="1:20" ht="24" customHeight="1" x14ac:dyDescent="0.2">
      <c r="A5" s="80" t="s">
        <v>115</v>
      </c>
      <c r="B5" s="80" t="s">
        <v>130</v>
      </c>
      <c r="C5" s="80" t="s">
        <v>50</v>
      </c>
      <c r="D5" s="80" t="s">
        <v>142</v>
      </c>
      <c r="E5" s="80" t="s">
        <v>147</v>
      </c>
      <c r="F5" s="81" t="s">
        <v>57</v>
      </c>
      <c r="G5" s="81">
        <v>110</v>
      </c>
      <c r="H5" s="82">
        <v>2800000</v>
      </c>
      <c r="I5" s="60" t="s">
        <v>168</v>
      </c>
      <c r="J5" s="60">
        <v>1</v>
      </c>
      <c r="K5" s="60" t="s">
        <v>168</v>
      </c>
      <c r="L5" s="60">
        <v>15</v>
      </c>
      <c r="M5" s="60" t="s">
        <v>168</v>
      </c>
      <c r="N5" s="60" t="s">
        <v>168</v>
      </c>
      <c r="O5" s="81" t="s">
        <v>59</v>
      </c>
      <c r="P5" s="83">
        <v>194727.27</v>
      </c>
      <c r="Q5" s="81" t="s">
        <v>92</v>
      </c>
      <c r="R5" s="60" t="s">
        <v>168</v>
      </c>
      <c r="S5" s="60" t="s">
        <v>168</v>
      </c>
      <c r="T5" s="59">
        <v>3</v>
      </c>
    </row>
    <row r="6" spans="1:20" ht="24" customHeight="1" x14ac:dyDescent="0.2">
      <c r="A6" s="80" t="s">
        <v>116</v>
      </c>
      <c r="B6" s="80" t="s">
        <v>131</v>
      </c>
      <c r="C6" s="80" t="s">
        <v>49</v>
      </c>
      <c r="D6" s="80" t="s">
        <v>55</v>
      </c>
      <c r="E6" s="80" t="s">
        <v>148</v>
      </c>
      <c r="F6" s="81" t="s">
        <v>57</v>
      </c>
      <c r="G6" s="81">
        <v>92</v>
      </c>
      <c r="H6" s="82">
        <v>2700000</v>
      </c>
      <c r="I6" s="60" t="s">
        <v>168</v>
      </c>
      <c r="J6" s="60">
        <v>1</v>
      </c>
      <c r="K6" s="60" t="s">
        <v>169</v>
      </c>
      <c r="L6" s="60">
        <v>15</v>
      </c>
      <c r="M6" s="60" t="s">
        <v>168</v>
      </c>
      <c r="N6" s="60" t="s">
        <v>168</v>
      </c>
      <c r="O6" s="81" t="s">
        <v>59</v>
      </c>
      <c r="P6" s="83">
        <v>243000</v>
      </c>
      <c r="Q6" s="81" t="s">
        <v>93</v>
      </c>
      <c r="R6" s="60" t="s">
        <v>168</v>
      </c>
      <c r="S6" s="60" t="s">
        <v>168</v>
      </c>
      <c r="T6" s="59">
        <v>11</v>
      </c>
    </row>
    <row r="7" spans="1:20" ht="24" customHeight="1" x14ac:dyDescent="0.2">
      <c r="A7" s="80" t="s">
        <v>117</v>
      </c>
      <c r="B7" s="80" t="s">
        <v>132</v>
      </c>
      <c r="C7" s="80" t="s">
        <v>48</v>
      </c>
      <c r="D7" s="80" t="s">
        <v>101</v>
      </c>
      <c r="E7" s="80" t="s">
        <v>149</v>
      </c>
      <c r="F7" s="81" t="s">
        <v>58</v>
      </c>
      <c r="G7" s="81">
        <v>81</v>
      </c>
      <c r="H7" s="82">
        <v>2241600</v>
      </c>
      <c r="I7" s="60" t="s">
        <v>168</v>
      </c>
      <c r="J7" s="60">
        <v>1</v>
      </c>
      <c r="K7" s="60" t="s">
        <v>168</v>
      </c>
      <c r="L7" s="60">
        <v>15</v>
      </c>
      <c r="M7" s="60" t="s">
        <v>168</v>
      </c>
      <c r="N7" s="60" t="s">
        <v>168</v>
      </c>
      <c r="O7" s="81" t="s">
        <v>59</v>
      </c>
      <c r="P7" s="83">
        <v>184184.8</v>
      </c>
      <c r="Q7" s="81" t="s">
        <v>92</v>
      </c>
      <c r="R7" s="60" t="s">
        <v>168</v>
      </c>
      <c r="S7" s="60" t="s">
        <v>168</v>
      </c>
      <c r="T7" s="59">
        <v>8</v>
      </c>
    </row>
    <row r="8" spans="1:20" ht="24" customHeight="1" x14ac:dyDescent="0.2">
      <c r="A8" s="80" t="s">
        <v>118</v>
      </c>
      <c r="B8" s="80" t="s">
        <v>99</v>
      </c>
      <c r="C8" s="80" t="s">
        <v>51</v>
      </c>
      <c r="D8" s="80" t="s">
        <v>143</v>
      </c>
      <c r="E8" s="80" t="s">
        <v>104</v>
      </c>
      <c r="F8" s="81" t="s">
        <v>57</v>
      </c>
      <c r="G8" s="81">
        <v>100</v>
      </c>
      <c r="H8" s="82">
        <v>3203700</v>
      </c>
      <c r="I8" s="60" t="s">
        <v>168</v>
      </c>
      <c r="J8" s="60">
        <v>1</v>
      </c>
      <c r="K8" s="60" t="s">
        <v>168</v>
      </c>
      <c r="L8" s="60">
        <v>15</v>
      </c>
      <c r="M8" s="60" t="s">
        <v>168</v>
      </c>
      <c r="N8" s="60" t="s">
        <v>168</v>
      </c>
      <c r="O8" s="81" t="s">
        <v>59</v>
      </c>
      <c r="P8" s="83">
        <v>181013.15</v>
      </c>
      <c r="Q8" s="81" t="s">
        <v>92</v>
      </c>
      <c r="R8" s="60" t="s">
        <v>168</v>
      </c>
      <c r="S8" s="60" t="s">
        <v>168</v>
      </c>
      <c r="T8" s="59">
        <v>10</v>
      </c>
    </row>
    <row r="9" spans="1:20" ht="24" customHeight="1" x14ac:dyDescent="0.2">
      <c r="A9" s="80" t="s">
        <v>119</v>
      </c>
      <c r="B9" s="80" t="s">
        <v>133</v>
      </c>
      <c r="C9" s="80" t="s">
        <v>50</v>
      </c>
      <c r="D9" s="80" t="s">
        <v>144</v>
      </c>
      <c r="E9" s="80" t="s">
        <v>150</v>
      </c>
      <c r="F9" s="81" t="s">
        <v>58</v>
      </c>
      <c r="G9" s="81">
        <v>95</v>
      </c>
      <c r="H9" s="82">
        <v>2565000</v>
      </c>
      <c r="I9" s="60" t="s">
        <v>168</v>
      </c>
      <c r="J9" s="60">
        <v>1</v>
      </c>
      <c r="K9" s="60" t="s">
        <v>168</v>
      </c>
      <c r="L9" s="60">
        <v>15</v>
      </c>
      <c r="M9" s="60" t="s">
        <v>168</v>
      </c>
      <c r="N9" s="60" t="s">
        <v>168</v>
      </c>
      <c r="O9" s="81" t="s">
        <v>59</v>
      </c>
      <c r="P9" s="83">
        <v>180882.4</v>
      </c>
      <c r="Q9" s="81" t="s">
        <v>92</v>
      </c>
      <c r="R9" s="60" t="s">
        <v>168</v>
      </c>
      <c r="S9" s="60" t="s">
        <v>168</v>
      </c>
      <c r="T9" s="59">
        <v>7</v>
      </c>
    </row>
    <row r="10" spans="1:20" ht="24" customHeight="1" x14ac:dyDescent="0.2">
      <c r="A10" s="80" t="s">
        <v>120</v>
      </c>
      <c r="B10" s="80" t="s">
        <v>134</v>
      </c>
      <c r="C10" s="80" t="s">
        <v>53</v>
      </c>
      <c r="D10" s="80" t="s">
        <v>56</v>
      </c>
      <c r="E10" s="80" t="s">
        <v>151</v>
      </c>
      <c r="F10" s="81" t="s">
        <v>58</v>
      </c>
      <c r="G10" s="81">
        <v>240</v>
      </c>
      <c r="H10" s="82">
        <v>2241600</v>
      </c>
      <c r="I10" s="60" t="s">
        <v>168</v>
      </c>
      <c r="J10" s="60">
        <v>1</v>
      </c>
      <c r="K10" s="60" t="s">
        <v>168</v>
      </c>
      <c r="L10" s="60">
        <v>15</v>
      </c>
      <c r="M10" s="60" t="s">
        <v>168</v>
      </c>
      <c r="N10" s="60" t="s">
        <v>168</v>
      </c>
      <c r="O10" s="81" t="s">
        <v>59</v>
      </c>
      <c r="P10" s="83">
        <v>171856</v>
      </c>
      <c r="Q10" s="81" t="s">
        <v>92</v>
      </c>
      <c r="R10" s="60" t="s">
        <v>168</v>
      </c>
      <c r="S10" s="60" t="s">
        <v>168</v>
      </c>
      <c r="T10" s="59">
        <v>5</v>
      </c>
    </row>
    <row r="11" spans="1:20" ht="24" customHeight="1" x14ac:dyDescent="0.2">
      <c r="A11" s="80" t="s">
        <v>121</v>
      </c>
      <c r="B11" s="80" t="s">
        <v>78</v>
      </c>
      <c r="C11" s="80" t="s">
        <v>51</v>
      </c>
      <c r="D11" s="80" t="s">
        <v>55</v>
      </c>
      <c r="E11" s="80" t="s">
        <v>89</v>
      </c>
      <c r="F11" s="81" t="s">
        <v>58</v>
      </c>
      <c r="G11" s="81">
        <v>80</v>
      </c>
      <c r="H11" s="82">
        <v>2500000</v>
      </c>
      <c r="I11" s="60" t="s">
        <v>168</v>
      </c>
      <c r="J11" s="60">
        <v>1</v>
      </c>
      <c r="K11" s="60" t="s">
        <v>168</v>
      </c>
      <c r="L11" s="60">
        <v>15</v>
      </c>
      <c r="M11" s="60" t="s">
        <v>168</v>
      </c>
      <c r="N11" s="60" t="s">
        <v>168</v>
      </c>
      <c r="O11" s="81" t="s">
        <v>59</v>
      </c>
      <c r="P11" s="83">
        <v>184232.07</v>
      </c>
      <c r="Q11" s="81" t="s">
        <v>92</v>
      </c>
      <c r="R11" s="60" t="s">
        <v>168</v>
      </c>
      <c r="S11" s="60" t="s">
        <v>168</v>
      </c>
      <c r="T11" s="59">
        <v>9</v>
      </c>
    </row>
    <row r="12" spans="1:20" ht="24" customHeight="1" x14ac:dyDescent="0.2">
      <c r="A12" s="80" t="s">
        <v>122</v>
      </c>
      <c r="B12" s="80" t="s">
        <v>135</v>
      </c>
      <c r="C12" s="80" t="s">
        <v>48</v>
      </c>
      <c r="D12" s="80" t="s">
        <v>101</v>
      </c>
      <c r="E12" s="80" t="s">
        <v>152</v>
      </c>
      <c r="F12" s="81" t="s">
        <v>58</v>
      </c>
      <c r="G12" s="81">
        <v>63</v>
      </c>
      <c r="H12" s="82">
        <v>2020000</v>
      </c>
      <c r="I12" s="60" t="s">
        <v>168</v>
      </c>
      <c r="J12" s="60">
        <v>1</v>
      </c>
      <c r="K12" s="60" t="s">
        <v>168</v>
      </c>
      <c r="L12" s="60">
        <v>15</v>
      </c>
      <c r="M12" s="60" t="s">
        <v>168</v>
      </c>
      <c r="N12" s="60" t="s">
        <v>168</v>
      </c>
      <c r="O12" s="81" t="s">
        <v>59</v>
      </c>
      <c r="P12" s="83">
        <v>230972.57</v>
      </c>
      <c r="Q12" s="81" t="s">
        <v>93</v>
      </c>
      <c r="R12" s="60" t="s">
        <v>168</v>
      </c>
      <c r="S12" s="60" t="s">
        <v>168</v>
      </c>
      <c r="T12" s="59">
        <v>13</v>
      </c>
    </row>
    <row r="13" spans="1:20" ht="24" customHeight="1" x14ac:dyDescent="0.2">
      <c r="A13" s="80" t="s">
        <v>123</v>
      </c>
      <c r="B13" s="80" t="s">
        <v>136</v>
      </c>
      <c r="C13" s="80" t="s">
        <v>48</v>
      </c>
      <c r="D13" s="80" t="s">
        <v>101</v>
      </c>
      <c r="E13" s="80" t="s">
        <v>153</v>
      </c>
      <c r="F13" s="81" t="s">
        <v>58</v>
      </c>
      <c r="G13" s="81">
        <v>64</v>
      </c>
      <c r="H13" s="82">
        <v>1925000</v>
      </c>
      <c r="I13" s="60" t="s">
        <v>168</v>
      </c>
      <c r="J13" s="60">
        <v>1</v>
      </c>
      <c r="K13" s="60" t="s">
        <v>168</v>
      </c>
      <c r="L13" s="60">
        <v>15</v>
      </c>
      <c r="M13" s="60" t="s">
        <v>168</v>
      </c>
      <c r="N13" s="60" t="s">
        <v>168</v>
      </c>
      <c r="O13" s="81" t="s">
        <v>59</v>
      </c>
      <c r="P13" s="83">
        <v>216670.78</v>
      </c>
      <c r="Q13" s="81" t="s">
        <v>92</v>
      </c>
      <c r="R13" s="60" t="s">
        <v>168</v>
      </c>
      <c r="S13" s="60" t="s">
        <v>168</v>
      </c>
      <c r="T13" s="59">
        <v>14</v>
      </c>
    </row>
    <row r="14" spans="1:20" ht="24" customHeight="1" x14ac:dyDescent="0.2">
      <c r="A14" s="80" t="s">
        <v>124</v>
      </c>
      <c r="B14" s="80" t="s">
        <v>137</v>
      </c>
      <c r="C14" s="80" t="s">
        <v>48</v>
      </c>
      <c r="D14" s="80" t="s">
        <v>88</v>
      </c>
      <c r="E14" s="80" t="s">
        <v>154</v>
      </c>
      <c r="F14" s="81" t="s">
        <v>58</v>
      </c>
      <c r="G14" s="81">
        <v>80</v>
      </c>
      <c r="H14" s="82">
        <v>2241600</v>
      </c>
      <c r="I14" s="60" t="s">
        <v>168</v>
      </c>
      <c r="J14" s="60">
        <v>1</v>
      </c>
      <c r="K14" s="60" t="s">
        <v>168</v>
      </c>
      <c r="L14" s="60">
        <v>15</v>
      </c>
      <c r="M14" s="60" t="s">
        <v>168</v>
      </c>
      <c r="N14" s="60" t="s">
        <v>168</v>
      </c>
      <c r="O14" s="81" t="s">
        <v>59</v>
      </c>
      <c r="P14" s="83">
        <v>187715.73</v>
      </c>
      <c r="Q14" s="81" t="s">
        <v>92</v>
      </c>
      <c r="R14" s="60" t="s">
        <v>168</v>
      </c>
      <c r="S14" s="60" t="s">
        <v>168</v>
      </c>
      <c r="T14" s="59">
        <v>12</v>
      </c>
    </row>
    <row r="15" spans="1:20" ht="24" customHeight="1" x14ac:dyDescent="0.2">
      <c r="A15" s="80" t="s">
        <v>125</v>
      </c>
      <c r="B15" s="80" t="s">
        <v>138</v>
      </c>
      <c r="C15" s="80" t="s">
        <v>49</v>
      </c>
      <c r="D15" s="80" t="s">
        <v>100</v>
      </c>
      <c r="E15" s="80" t="s">
        <v>103</v>
      </c>
      <c r="F15" s="81" t="s">
        <v>58</v>
      </c>
      <c r="G15" s="81">
        <v>81</v>
      </c>
      <c r="H15" s="82">
        <v>2850000</v>
      </c>
      <c r="I15" s="60" t="s">
        <v>168</v>
      </c>
      <c r="J15" s="60">
        <v>1</v>
      </c>
      <c r="K15" s="60" t="s">
        <v>168</v>
      </c>
      <c r="L15" s="60">
        <v>15</v>
      </c>
      <c r="M15" s="60" t="s">
        <v>168</v>
      </c>
      <c r="N15" s="60" t="s">
        <v>168</v>
      </c>
      <c r="O15" s="81" t="s">
        <v>59</v>
      </c>
      <c r="P15" s="83">
        <v>243982.8</v>
      </c>
      <c r="Q15" s="81" t="s">
        <v>93</v>
      </c>
      <c r="R15" s="60" t="s">
        <v>169</v>
      </c>
      <c r="S15" s="60" t="s">
        <v>168</v>
      </c>
      <c r="T15" s="59">
        <v>15</v>
      </c>
    </row>
    <row r="16" spans="1:20" ht="24" customHeight="1" x14ac:dyDescent="0.2">
      <c r="A16" s="80" t="s">
        <v>126</v>
      </c>
      <c r="B16" s="80" t="s">
        <v>139</v>
      </c>
      <c r="C16" s="80" t="s">
        <v>52</v>
      </c>
      <c r="D16" s="80" t="s">
        <v>62</v>
      </c>
      <c r="E16" s="80" t="s">
        <v>155</v>
      </c>
      <c r="F16" s="81" t="s">
        <v>58</v>
      </c>
      <c r="G16" s="81">
        <v>120</v>
      </c>
      <c r="H16" s="82">
        <v>2850000</v>
      </c>
      <c r="I16" s="60" t="s">
        <v>168</v>
      </c>
      <c r="J16" s="60">
        <v>1</v>
      </c>
      <c r="K16" s="60" t="s">
        <v>168</v>
      </c>
      <c r="L16" s="60">
        <v>15</v>
      </c>
      <c r="M16" s="60" t="s">
        <v>168</v>
      </c>
      <c r="N16" s="60" t="s">
        <v>168</v>
      </c>
      <c r="O16" s="81" t="s">
        <v>59</v>
      </c>
      <c r="P16" s="83">
        <v>158068.13</v>
      </c>
      <c r="Q16" s="81" t="s">
        <v>92</v>
      </c>
      <c r="R16" s="60" t="s">
        <v>168</v>
      </c>
      <c r="S16" s="60" t="s">
        <v>168</v>
      </c>
      <c r="T16" s="59">
        <v>4</v>
      </c>
    </row>
    <row r="17" spans="1:20" ht="24" customHeight="1" x14ac:dyDescent="0.2">
      <c r="A17" s="80" t="s">
        <v>127</v>
      </c>
      <c r="B17" s="80" t="s">
        <v>140</v>
      </c>
      <c r="C17" s="80" t="s">
        <v>51</v>
      </c>
      <c r="D17" s="80" t="s">
        <v>145</v>
      </c>
      <c r="E17" s="80" t="s">
        <v>156</v>
      </c>
      <c r="F17" s="81" t="s">
        <v>58</v>
      </c>
      <c r="G17" s="81">
        <v>115</v>
      </c>
      <c r="H17" s="82">
        <v>3113400</v>
      </c>
      <c r="I17" s="60" t="s">
        <v>168</v>
      </c>
      <c r="J17" s="60">
        <v>1</v>
      </c>
      <c r="K17" s="60" t="s">
        <v>168</v>
      </c>
      <c r="L17" s="60">
        <v>15</v>
      </c>
      <c r="M17" s="60" t="s">
        <v>168</v>
      </c>
      <c r="N17" s="60" t="s">
        <v>168</v>
      </c>
      <c r="O17" s="81" t="s">
        <v>59</v>
      </c>
      <c r="P17" s="83">
        <v>152966.16</v>
      </c>
      <c r="Q17" s="81" t="s">
        <v>92</v>
      </c>
      <c r="R17" s="60" t="s">
        <v>168</v>
      </c>
      <c r="S17" s="60" t="s">
        <v>168</v>
      </c>
      <c r="T17" s="59">
        <v>1</v>
      </c>
    </row>
    <row r="18" spans="1:20" ht="24" customHeight="1" x14ac:dyDescent="0.2">
      <c r="A18" s="80" t="s">
        <v>128</v>
      </c>
      <c r="B18" s="80" t="s">
        <v>141</v>
      </c>
      <c r="C18" s="80" t="s">
        <v>50</v>
      </c>
      <c r="D18" s="80" t="s">
        <v>146</v>
      </c>
      <c r="E18" s="80" t="s">
        <v>157</v>
      </c>
      <c r="F18" s="81" t="s">
        <v>57</v>
      </c>
      <c r="G18" s="81">
        <v>125</v>
      </c>
      <c r="H18" s="82">
        <v>2850000</v>
      </c>
      <c r="I18" s="60" t="s">
        <v>168</v>
      </c>
      <c r="J18" s="60">
        <v>1</v>
      </c>
      <c r="K18" s="60" t="s">
        <v>168</v>
      </c>
      <c r="L18" s="60">
        <v>15</v>
      </c>
      <c r="M18" s="60" t="s">
        <v>168</v>
      </c>
      <c r="N18" s="60" t="s">
        <v>168</v>
      </c>
      <c r="O18" s="81" t="s">
        <v>59</v>
      </c>
      <c r="P18" s="83">
        <v>152745.13</v>
      </c>
      <c r="Q18" s="81" t="s">
        <v>92</v>
      </c>
      <c r="R18" s="60" t="s">
        <v>168</v>
      </c>
      <c r="S18" s="60" t="s">
        <v>168</v>
      </c>
      <c r="T18" s="59">
        <v>2</v>
      </c>
    </row>
  </sheetData>
  <sortState xmlns:xlrd2="http://schemas.microsoft.com/office/spreadsheetml/2017/richdata2" ref="A4:T18">
    <sortCondition descending="1" ref="I4:I18"/>
  </sortState>
  <mergeCells count="2">
    <mergeCell ref="A1:B1"/>
    <mergeCell ref="A2:B2"/>
  </mergeCells>
  <phoneticPr fontId="0" type="noConversion"/>
  <pageMargins left="0.7" right="0.7" top="0.75" bottom="0.75" header="0.3" footer="0.3"/>
  <pageSetup paperSize="5" scale="96" fitToHeight="0" orientation="landscape" r:id="rId1"/>
  <headerFooter alignWithMargins="0">
    <oddHeader>&amp;C&amp;"Arial,Bold"&amp;14 RFA 2022-202 All Applications Received&amp;RExhibit E, 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207AC-D637-40F7-A535-AF7385031FDE}">
  <dimension ref="A1:U103"/>
  <sheetViews>
    <sheetView showGridLines="0" zoomScale="110" zoomScaleNormal="11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B9" sqref="B9"/>
    </sheetView>
  </sheetViews>
  <sheetFormatPr defaultColWidth="9.42578125" defaultRowHeight="12" x14ac:dyDescent="0.2"/>
  <cols>
    <col min="1" max="1" width="10" style="7" bestFit="1" customWidth="1"/>
    <col min="2" max="2" width="15" style="6" customWidth="1"/>
    <col min="3" max="3" width="11.140625" style="7" bestFit="1" customWidth="1"/>
    <col min="4" max="4" width="13.5703125" style="8" customWidth="1"/>
    <col min="5" max="5" width="15" style="7" customWidth="1"/>
    <col min="6" max="6" width="4.7109375" style="7" bestFit="1" customWidth="1"/>
    <col min="7" max="7" width="4" style="7" bestFit="1" customWidth="1"/>
    <col min="8" max="8" width="9.85546875" style="33" bestFit="1" customWidth="1"/>
    <col min="9" max="9" width="6.28515625" style="9" bestFit="1" customWidth="1"/>
    <col min="10" max="10" width="4" style="7" bestFit="1" customWidth="1"/>
    <col min="11" max="11" width="13.42578125" style="7" bestFit="1" customWidth="1"/>
    <col min="12" max="12" width="4" style="7" bestFit="1" customWidth="1"/>
    <col min="13" max="14" width="11.140625" style="7" bestFit="1" customWidth="1"/>
    <col min="15" max="15" width="6.28515625" style="7" bestFit="1" customWidth="1"/>
    <col min="16" max="16" width="10.85546875" style="7" bestFit="1" customWidth="1"/>
    <col min="17" max="17" width="6.28515625" style="7" bestFit="1" customWidth="1"/>
    <col min="18" max="18" width="8.7109375" style="7" bestFit="1" customWidth="1"/>
    <col min="19" max="19" width="8.7109375" style="7" customWidth="1"/>
    <col min="20" max="20" width="6.28515625" style="7" bestFit="1" customWidth="1"/>
    <col min="21" max="21" width="6.42578125" style="7" bestFit="1" customWidth="1"/>
    <col min="22" max="16384" width="9.42578125" style="7"/>
  </cols>
  <sheetData>
    <row r="1" spans="1:21" s="68" customFormat="1" ht="15" x14ac:dyDescent="0.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21" s="68" customFormat="1" ht="14.85" customHeight="1" x14ac:dyDescent="0.2">
      <c r="A2" s="110" t="s">
        <v>21</v>
      </c>
      <c r="B2" s="110"/>
      <c r="C2" s="110"/>
      <c r="D2" s="111">
        <v>16491600</v>
      </c>
      <c r="E2" s="112"/>
      <c r="F2" s="17"/>
      <c r="H2" s="30"/>
      <c r="I2" s="69"/>
      <c r="J2" s="69"/>
      <c r="K2" s="69"/>
      <c r="L2" s="69"/>
      <c r="M2" s="69"/>
      <c r="N2" s="69"/>
      <c r="O2" s="69"/>
    </row>
    <row r="3" spans="1:21" s="68" customFormat="1" ht="14.85" customHeight="1" x14ac:dyDescent="0.2">
      <c r="A3" s="106" t="s">
        <v>16</v>
      </c>
      <c r="B3" s="106"/>
      <c r="C3" s="106"/>
      <c r="D3" s="113">
        <f>SUM(H7:H30)</f>
        <v>16146600</v>
      </c>
      <c r="E3" s="113"/>
      <c r="F3" s="17"/>
      <c r="H3" s="30"/>
      <c r="I3" s="69"/>
      <c r="J3" s="69"/>
      <c r="K3" s="69"/>
      <c r="L3" s="69"/>
      <c r="M3" s="69"/>
      <c r="N3" s="69"/>
      <c r="O3" s="69"/>
    </row>
    <row r="4" spans="1:21" s="68" customFormat="1" ht="14.85" customHeight="1" x14ac:dyDescent="0.2">
      <c r="A4" s="106" t="s">
        <v>17</v>
      </c>
      <c r="B4" s="106"/>
      <c r="C4" s="106"/>
      <c r="D4" s="107">
        <f>D2-D3</f>
        <v>345000</v>
      </c>
      <c r="E4" s="108"/>
      <c r="F4" s="17"/>
      <c r="H4" s="30"/>
      <c r="I4" s="69"/>
      <c r="J4" s="69"/>
      <c r="K4" s="69"/>
      <c r="L4" s="69"/>
      <c r="M4" s="69"/>
      <c r="N4" s="69"/>
      <c r="O4" s="69"/>
    </row>
    <row r="5" spans="1:21" s="68" customFormat="1" ht="12.6" customHeight="1" x14ac:dyDescent="0.2">
      <c r="A5" s="70"/>
      <c r="B5" s="70"/>
      <c r="C5" s="70"/>
      <c r="D5" s="71"/>
      <c r="E5" s="72"/>
      <c r="F5" s="72"/>
      <c r="G5" s="72"/>
      <c r="H5" s="31"/>
      <c r="I5" s="17"/>
      <c r="J5" s="73"/>
      <c r="K5" s="74"/>
      <c r="L5" s="74"/>
      <c r="M5" s="74"/>
      <c r="N5" s="74"/>
      <c r="O5" s="74"/>
      <c r="P5" s="74"/>
    </row>
    <row r="6" spans="1:21" s="117" customFormat="1" ht="108.75" customHeight="1" x14ac:dyDescent="0.2">
      <c r="A6" s="114" t="s">
        <v>0</v>
      </c>
      <c r="B6" s="114" t="s">
        <v>1</v>
      </c>
      <c r="C6" s="114" t="s">
        <v>2</v>
      </c>
      <c r="D6" s="114" t="s">
        <v>54</v>
      </c>
      <c r="E6" s="114" t="s">
        <v>72</v>
      </c>
      <c r="F6" s="114" t="s">
        <v>73</v>
      </c>
      <c r="G6" s="114" t="s">
        <v>23</v>
      </c>
      <c r="H6" s="115" t="s">
        <v>15</v>
      </c>
      <c r="I6" s="114" t="s">
        <v>12</v>
      </c>
      <c r="J6" s="116" t="s">
        <v>102</v>
      </c>
      <c r="K6" s="116" t="s">
        <v>77</v>
      </c>
      <c r="L6" s="116" t="s">
        <v>7</v>
      </c>
      <c r="M6" s="114" t="s">
        <v>61</v>
      </c>
      <c r="N6" s="114" t="s">
        <v>9</v>
      </c>
      <c r="O6" s="114" t="s">
        <v>3</v>
      </c>
      <c r="P6" s="114" t="s">
        <v>14</v>
      </c>
      <c r="Q6" s="114" t="s">
        <v>10</v>
      </c>
      <c r="R6" s="114" t="s">
        <v>60</v>
      </c>
      <c r="S6" s="114" t="s">
        <v>4</v>
      </c>
      <c r="T6" s="114" t="s">
        <v>6</v>
      </c>
    </row>
    <row r="7" spans="1:21" x14ac:dyDescent="0.2">
      <c r="B7" s="7"/>
      <c r="D7" s="7"/>
      <c r="H7" s="9"/>
    </row>
    <row r="8" spans="1:21" x14ac:dyDescent="0.2">
      <c r="A8" s="5" t="s">
        <v>167</v>
      </c>
      <c r="B8" s="7"/>
      <c r="D8" s="7"/>
      <c r="H8" s="9"/>
    </row>
    <row r="9" spans="1:21" s="86" customFormat="1" ht="48" x14ac:dyDescent="0.2">
      <c r="A9" s="80" t="s">
        <v>127</v>
      </c>
      <c r="B9" s="80" t="s">
        <v>140</v>
      </c>
      <c r="C9" s="80" t="s">
        <v>51</v>
      </c>
      <c r="D9" s="80" t="s">
        <v>145</v>
      </c>
      <c r="E9" s="80" t="s">
        <v>156</v>
      </c>
      <c r="F9" s="81" t="s">
        <v>58</v>
      </c>
      <c r="G9" s="81">
        <v>115</v>
      </c>
      <c r="H9" s="82">
        <v>3113400</v>
      </c>
      <c r="I9" s="60" t="s">
        <v>168</v>
      </c>
      <c r="J9" s="63">
        <v>1</v>
      </c>
      <c r="K9" s="63" t="s">
        <v>168</v>
      </c>
      <c r="L9" s="63">
        <v>15</v>
      </c>
      <c r="M9" s="60" t="s">
        <v>168</v>
      </c>
      <c r="N9" s="60" t="s">
        <v>168</v>
      </c>
      <c r="O9" s="81" t="s">
        <v>59</v>
      </c>
      <c r="P9" s="83">
        <v>152966.16</v>
      </c>
      <c r="Q9" s="81" t="s">
        <v>92</v>
      </c>
      <c r="R9" s="60" t="s">
        <v>168</v>
      </c>
      <c r="S9" s="60" t="s">
        <v>168</v>
      </c>
      <c r="T9" s="59">
        <v>1</v>
      </c>
      <c r="U9" s="85"/>
    </row>
    <row r="10" spans="1:21" s="86" customFormat="1" x14ac:dyDescent="0.2">
      <c r="H10" s="14"/>
      <c r="I10" s="14"/>
    </row>
    <row r="11" spans="1:21" s="86" customFormat="1" x14ac:dyDescent="0.2">
      <c r="A11" s="87" t="s">
        <v>95</v>
      </c>
      <c r="H11" s="14"/>
      <c r="I11" s="14"/>
    </row>
    <row r="12" spans="1:21" s="86" customFormat="1" x14ac:dyDescent="0.2">
      <c r="A12" s="80" t="s">
        <v>120</v>
      </c>
      <c r="B12" s="80" t="s">
        <v>134</v>
      </c>
      <c r="C12" s="80" t="s">
        <v>53</v>
      </c>
      <c r="D12" s="80" t="s">
        <v>56</v>
      </c>
      <c r="E12" s="80" t="s">
        <v>151</v>
      </c>
      <c r="F12" s="81" t="s">
        <v>58</v>
      </c>
      <c r="G12" s="81">
        <v>240</v>
      </c>
      <c r="H12" s="82">
        <v>2241600</v>
      </c>
      <c r="I12" s="60" t="s">
        <v>168</v>
      </c>
      <c r="J12" s="60">
        <v>1</v>
      </c>
      <c r="K12" s="60" t="s">
        <v>168</v>
      </c>
      <c r="L12" s="60">
        <v>15</v>
      </c>
      <c r="M12" s="60" t="s">
        <v>168</v>
      </c>
      <c r="N12" s="60" t="s">
        <v>168</v>
      </c>
      <c r="O12" s="81" t="s">
        <v>59</v>
      </c>
      <c r="P12" s="83">
        <v>171856</v>
      </c>
      <c r="Q12" s="81" t="s">
        <v>92</v>
      </c>
      <c r="R12" s="60" t="s">
        <v>168</v>
      </c>
      <c r="S12" s="60" t="s">
        <v>168</v>
      </c>
      <c r="T12" s="59">
        <v>5</v>
      </c>
      <c r="U12" s="85"/>
    </row>
    <row r="13" spans="1:21" s="86" customFormat="1" x14ac:dyDescent="0.2">
      <c r="A13" s="88"/>
      <c r="B13" s="88"/>
      <c r="C13" s="88"/>
      <c r="D13" s="89"/>
      <c r="E13" s="88"/>
      <c r="F13" s="89"/>
      <c r="G13" s="89"/>
      <c r="H13" s="32"/>
      <c r="I13" s="90"/>
      <c r="J13" s="90"/>
      <c r="K13" s="90"/>
      <c r="L13" s="90"/>
      <c r="M13" s="89"/>
      <c r="N13" s="91"/>
      <c r="O13" s="13"/>
      <c r="P13" s="90"/>
    </row>
    <row r="14" spans="1:21" s="86" customFormat="1" x14ac:dyDescent="0.2">
      <c r="A14" s="87" t="s">
        <v>94</v>
      </c>
      <c r="H14" s="14"/>
      <c r="I14" s="14"/>
    </row>
    <row r="15" spans="1:21" s="86" customFormat="1" x14ac:dyDescent="0.2">
      <c r="A15" s="80" t="s">
        <v>126</v>
      </c>
      <c r="B15" s="80" t="s">
        <v>139</v>
      </c>
      <c r="C15" s="80" t="s">
        <v>52</v>
      </c>
      <c r="D15" s="80" t="s">
        <v>62</v>
      </c>
      <c r="E15" s="80" t="s">
        <v>155</v>
      </c>
      <c r="F15" s="81" t="s">
        <v>58</v>
      </c>
      <c r="G15" s="81">
        <v>120</v>
      </c>
      <c r="H15" s="82">
        <v>2850000</v>
      </c>
      <c r="I15" s="60" t="s">
        <v>168</v>
      </c>
      <c r="J15" s="60">
        <v>1</v>
      </c>
      <c r="K15" s="60" t="s">
        <v>168</v>
      </c>
      <c r="L15" s="60">
        <v>15</v>
      </c>
      <c r="M15" s="60" t="s">
        <v>168</v>
      </c>
      <c r="N15" s="60" t="s">
        <v>168</v>
      </c>
      <c r="O15" s="81" t="s">
        <v>59</v>
      </c>
      <c r="P15" s="83">
        <v>158068.13</v>
      </c>
      <c r="Q15" s="81" t="s">
        <v>92</v>
      </c>
      <c r="R15" s="60" t="s">
        <v>168</v>
      </c>
      <c r="S15" s="60" t="s">
        <v>168</v>
      </c>
      <c r="T15" s="59">
        <v>4</v>
      </c>
      <c r="U15" s="85"/>
    </row>
    <row r="16" spans="1:21" s="86" customFormat="1" x14ac:dyDescent="0.2">
      <c r="H16" s="14"/>
      <c r="I16" s="14"/>
    </row>
    <row r="17" spans="1:21" s="86" customFormat="1" x14ac:dyDescent="0.2">
      <c r="A17" s="87" t="s">
        <v>96</v>
      </c>
      <c r="H17" s="14"/>
      <c r="I17" s="14"/>
    </row>
    <row r="18" spans="1:21" s="86" customFormat="1" ht="36" x14ac:dyDescent="0.2">
      <c r="A18" s="80" t="s">
        <v>125</v>
      </c>
      <c r="B18" s="80" t="s">
        <v>138</v>
      </c>
      <c r="C18" s="80" t="s">
        <v>49</v>
      </c>
      <c r="D18" s="80" t="s">
        <v>100</v>
      </c>
      <c r="E18" s="80" t="s">
        <v>103</v>
      </c>
      <c r="F18" s="81" t="s">
        <v>58</v>
      </c>
      <c r="G18" s="81">
        <v>81</v>
      </c>
      <c r="H18" s="82">
        <v>2850000</v>
      </c>
      <c r="I18" s="60" t="s">
        <v>168</v>
      </c>
      <c r="J18" s="60">
        <v>1</v>
      </c>
      <c r="K18" s="60" t="s">
        <v>168</v>
      </c>
      <c r="L18" s="60">
        <v>15</v>
      </c>
      <c r="M18" s="60" t="s">
        <v>168</v>
      </c>
      <c r="N18" s="60" t="s">
        <v>168</v>
      </c>
      <c r="O18" s="81" t="s">
        <v>59</v>
      </c>
      <c r="P18" s="83">
        <v>243982.8</v>
      </c>
      <c r="Q18" s="81" t="s">
        <v>93</v>
      </c>
      <c r="R18" s="60" t="s">
        <v>169</v>
      </c>
      <c r="S18" s="60" t="s">
        <v>168</v>
      </c>
      <c r="T18" s="59">
        <v>15</v>
      </c>
      <c r="U18" s="85"/>
    </row>
    <row r="19" spans="1:21" s="86" customFormat="1" x14ac:dyDescent="0.2">
      <c r="H19" s="14"/>
      <c r="I19" s="14"/>
    </row>
    <row r="20" spans="1:21" s="86" customFormat="1" x14ac:dyDescent="0.2">
      <c r="A20" s="92" t="s">
        <v>97</v>
      </c>
      <c r="B20" s="88"/>
      <c r="C20" s="88"/>
      <c r="D20" s="89"/>
      <c r="E20" s="88"/>
      <c r="F20" s="89"/>
      <c r="G20" s="89"/>
      <c r="H20" s="32"/>
      <c r="I20" s="90"/>
      <c r="J20" s="90"/>
      <c r="K20" s="90"/>
      <c r="L20" s="90"/>
      <c r="M20" s="89"/>
      <c r="N20" s="91"/>
      <c r="O20" s="13"/>
      <c r="P20" s="90"/>
    </row>
    <row r="21" spans="1:21" s="86" customFormat="1" ht="48" x14ac:dyDescent="0.2">
      <c r="A21" s="80" t="s">
        <v>128</v>
      </c>
      <c r="B21" s="80" t="s">
        <v>141</v>
      </c>
      <c r="C21" s="80" t="s">
        <v>50</v>
      </c>
      <c r="D21" s="80" t="s">
        <v>146</v>
      </c>
      <c r="E21" s="80" t="s">
        <v>157</v>
      </c>
      <c r="F21" s="81" t="s">
        <v>57</v>
      </c>
      <c r="G21" s="81">
        <v>125</v>
      </c>
      <c r="H21" s="82">
        <v>2850000</v>
      </c>
      <c r="I21" s="60" t="s">
        <v>168</v>
      </c>
      <c r="J21" s="60">
        <v>1</v>
      </c>
      <c r="K21" s="60" t="s">
        <v>168</v>
      </c>
      <c r="L21" s="60">
        <v>15</v>
      </c>
      <c r="M21" s="60" t="s">
        <v>168</v>
      </c>
      <c r="N21" s="60" t="s">
        <v>168</v>
      </c>
      <c r="O21" s="81" t="s">
        <v>59</v>
      </c>
      <c r="P21" s="83">
        <v>152745.13</v>
      </c>
      <c r="Q21" s="81" t="s">
        <v>92</v>
      </c>
      <c r="R21" s="60" t="s">
        <v>168</v>
      </c>
      <c r="S21" s="60" t="s">
        <v>168</v>
      </c>
      <c r="T21" s="59">
        <v>2</v>
      </c>
      <c r="U21" s="85"/>
    </row>
    <row r="22" spans="1:21" s="86" customFormat="1" x14ac:dyDescent="0.2">
      <c r="A22" s="88"/>
      <c r="B22" s="88"/>
      <c r="C22" s="88"/>
      <c r="D22" s="89"/>
      <c r="E22" s="88"/>
      <c r="F22" s="89"/>
      <c r="G22" s="89"/>
      <c r="H22" s="32"/>
      <c r="I22" s="90"/>
      <c r="J22" s="90"/>
      <c r="K22" s="90"/>
      <c r="L22" s="90"/>
      <c r="M22" s="89"/>
      <c r="N22" s="91"/>
      <c r="O22" s="13"/>
      <c r="P22" s="90"/>
    </row>
    <row r="23" spans="1:21" s="86" customFormat="1" x14ac:dyDescent="0.2">
      <c r="A23" s="87" t="s">
        <v>98</v>
      </c>
      <c r="H23" s="14"/>
      <c r="I23" s="14"/>
    </row>
    <row r="24" spans="1:21" s="86" customFormat="1" ht="24" x14ac:dyDescent="0.2">
      <c r="A24" s="80" t="s">
        <v>117</v>
      </c>
      <c r="B24" s="80" t="s">
        <v>132</v>
      </c>
      <c r="C24" s="80" t="s">
        <v>48</v>
      </c>
      <c r="D24" s="80" t="s">
        <v>101</v>
      </c>
      <c r="E24" s="80" t="s">
        <v>149</v>
      </c>
      <c r="F24" s="81" t="s">
        <v>58</v>
      </c>
      <c r="G24" s="81">
        <v>81</v>
      </c>
      <c r="H24" s="82">
        <v>2241600</v>
      </c>
      <c r="I24" s="60" t="s">
        <v>168</v>
      </c>
      <c r="J24" s="60">
        <v>1</v>
      </c>
      <c r="K24" s="60" t="s">
        <v>168</v>
      </c>
      <c r="L24" s="60">
        <v>15</v>
      </c>
      <c r="M24" s="60" t="s">
        <v>168</v>
      </c>
      <c r="N24" s="60" t="s">
        <v>168</v>
      </c>
      <c r="O24" s="81" t="s">
        <v>59</v>
      </c>
      <c r="P24" s="83">
        <v>184184.8</v>
      </c>
      <c r="Q24" s="81" t="s">
        <v>92</v>
      </c>
      <c r="R24" s="60" t="s">
        <v>168</v>
      </c>
      <c r="S24" s="60" t="s">
        <v>168</v>
      </c>
      <c r="T24" s="59">
        <v>8</v>
      </c>
      <c r="U24" s="85"/>
    </row>
    <row r="25" spans="1:21" s="86" customFormat="1" x14ac:dyDescent="0.2">
      <c r="H25" s="14"/>
      <c r="I25" s="14"/>
    </row>
    <row r="26" spans="1:21" s="86" customFormat="1" x14ac:dyDescent="0.2">
      <c r="A26" s="93"/>
      <c r="B26" s="93"/>
      <c r="C26" s="93"/>
      <c r="D26" s="90"/>
      <c r="E26" s="94"/>
      <c r="F26" s="90"/>
      <c r="G26" s="90"/>
      <c r="H26" s="32"/>
      <c r="I26" s="95"/>
      <c r="J26" s="90"/>
      <c r="K26" s="90"/>
      <c r="L26" s="90"/>
      <c r="M26" s="90"/>
      <c r="N26" s="90"/>
      <c r="O26" s="91"/>
      <c r="P26" s="90"/>
    </row>
    <row r="27" spans="1:21" x14ac:dyDescent="0.2">
      <c r="B27" s="7"/>
      <c r="D27" s="7"/>
      <c r="H27" s="14"/>
      <c r="I27" s="14"/>
    </row>
    <row r="28" spans="1:21" x14ac:dyDescent="0.2">
      <c r="B28" s="7"/>
      <c r="D28" s="7"/>
      <c r="H28" s="14"/>
      <c r="I28" s="14"/>
    </row>
    <row r="29" spans="1:21" x14ac:dyDescent="0.2">
      <c r="B29" s="7"/>
      <c r="D29" s="7"/>
      <c r="H29" s="14"/>
      <c r="I29" s="14"/>
    </row>
    <row r="30" spans="1:21" x14ac:dyDescent="0.2">
      <c r="B30" s="7"/>
      <c r="D30" s="7"/>
      <c r="H30" s="14"/>
      <c r="I30" s="14"/>
    </row>
    <row r="31" spans="1:21" x14ac:dyDescent="0.2">
      <c r="B31" s="7"/>
      <c r="D31" s="7"/>
      <c r="H31" s="14"/>
      <c r="I31" s="14"/>
    </row>
    <row r="32" spans="1:21" x14ac:dyDescent="0.2">
      <c r="B32" s="7"/>
      <c r="D32" s="7"/>
      <c r="H32" s="14"/>
      <c r="I32" s="14"/>
    </row>
    <row r="33" spans="2:9" x14ac:dyDescent="0.2">
      <c r="B33" s="7"/>
      <c r="D33" s="7"/>
      <c r="H33" s="14"/>
      <c r="I33" s="14"/>
    </row>
    <row r="34" spans="2:9" x14ac:dyDescent="0.2">
      <c r="B34" s="7"/>
      <c r="D34" s="7"/>
      <c r="H34" s="14"/>
      <c r="I34" s="14"/>
    </row>
    <row r="35" spans="2:9" x14ac:dyDescent="0.2">
      <c r="B35" s="7"/>
      <c r="D35" s="7"/>
      <c r="H35" s="14"/>
      <c r="I35" s="14"/>
    </row>
    <row r="36" spans="2:9" x14ac:dyDescent="0.2">
      <c r="B36" s="7"/>
      <c r="D36" s="7"/>
      <c r="H36" s="14"/>
      <c r="I36" s="14"/>
    </row>
    <row r="37" spans="2:9" x14ac:dyDescent="0.2">
      <c r="B37" s="7"/>
      <c r="D37" s="7"/>
      <c r="H37" s="14"/>
      <c r="I37" s="14"/>
    </row>
    <row r="38" spans="2:9" x14ac:dyDescent="0.2">
      <c r="B38" s="7"/>
      <c r="D38" s="7"/>
      <c r="H38" s="14"/>
      <c r="I38" s="14"/>
    </row>
    <row r="39" spans="2:9" x14ac:dyDescent="0.2">
      <c r="B39" s="7"/>
      <c r="D39" s="7"/>
      <c r="H39" s="14"/>
      <c r="I39" s="14"/>
    </row>
    <row r="40" spans="2:9" x14ac:dyDescent="0.2">
      <c r="B40" s="7"/>
      <c r="D40" s="7"/>
      <c r="H40" s="14"/>
      <c r="I40" s="14"/>
    </row>
    <row r="41" spans="2:9" x14ac:dyDescent="0.2">
      <c r="B41" s="7"/>
      <c r="D41" s="7"/>
      <c r="H41" s="14"/>
      <c r="I41" s="14"/>
    </row>
    <row r="42" spans="2:9" x14ac:dyDescent="0.2">
      <c r="B42" s="7"/>
      <c r="D42" s="7"/>
      <c r="H42" s="14"/>
      <c r="I42" s="14"/>
    </row>
    <row r="43" spans="2:9" x14ac:dyDescent="0.2">
      <c r="B43" s="7"/>
      <c r="D43" s="7"/>
      <c r="H43" s="14"/>
      <c r="I43" s="14"/>
    </row>
    <row r="44" spans="2:9" x14ac:dyDescent="0.2">
      <c r="B44" s="7"/>
      <c r="D44" s="7"/>
      <c r="H44" s="9"/>
    </row>
    <row r="45" spans="2:9" x14ac:dyDescent="0.2">
      <c r="B45" s="7"/>
      <c r="D45" s="7"/>
      <c r="H45" s="9"/>
    </row>
    <row r="46" spans="2:9" x14ac:dyDescent="0.2">
      <c r="B46" s="7"/>
      <c r="D46" s="7"/>
      <c r="H46" s="9"/>
    </row>
    <row r="47" spans="2:9" x14ac:dyDescent="0.2">
      <c r="B47" s="7"/>
      <c r="D47" s="7"/>
      <c r="H47" s="9"/>
    </row>
    <row r="48" spans="2:9" x14ac:dyDescent="0.2">
      <c r="B48" s="7"/>
      <c r="D48" s="7"/>
      <c r="H48" s="9"/>
    </row>
    <row r="49" spans="2:8" x14ac:dyDescent="0.2">
      <c r="B49" s="7"/>
      <c r="D49" s="7"/>
      <c r="H49" s="9"/>
    </row>
    <row r="50" spans="2:8" x14ac:dyDescent="0.2">
      <c r="B50" s="7"/>
      <c r="D50" s="7"/>
      <c r="H50" s="9"/>
    </row>
    <row r="51" spans="2:8" x14ac:dyDescent="0.2">
      <c r="B51" s="7"/>
      <c r="D51" s="7"/>
      <c r="H51" s="9"/>
    </row>
    <row r="52" spans="2:8" x14ac:dyDescent="0.2">
      <c r="B52" s="7"/>
      <c r="D52" s="7"/>
      <c r="H52" s="9"/>
    </row>
    <row r="53" spans="2:8" x14ac:dyDescent="0.2">
      <c r="B53" s="7"/>
      <c r="D53" s="7"/>
      <c r="H53" s="9"/>
    </row>
    <row r="54" spans="2:8" x14ac:dyDescent="0.2">
      <c r="B54" s="7"/>
      <c r="D54" s="7"/>
      <c r="H54" s="9"/>
    </row>
    <row r="55" spans="2:8" x14ac:dyDescent="0.2">
      <c r="B55" s="7"/>
      <c r="D55" s="7"/>
      <c r="H55" s="9"/>
    </row>
    <row r="56" spans="2:8" x14ac:dyDescent="0.2">
      <c r="B56" s="7"/>
      <c r="D56" s="7"/>
      <c r="H56" s="9"/>
    </row>
    <row r="57" spans="2:8" x14ac:dyDescent="0.2">
      <c r="B57" s="7"/>
      <c r="D57" s="7"/>
      <c r="H57" s="9"/>
    </row>
    <row r="58" spans="2:8" x14ac:dyDescent="0.2">
      <c r="B58" s="7"/>
      <c r="D58" s="7"/>
      <c r="H58" s="9"/>
    </row>
    <row r="59" spans="2:8" x14ac:dyDescent="0.2">
      <c r="B59" s="7"/>
      <c r="D59" s="7"/>
      <c r="H59" s="9"/>
    </row>
    <row r="60" spans="2:8" x14ac:dyDescent="0.2">
      <c r="B60" s="7"/>
      <c r="D60" s="7"/>
      <c r="H60" s="9"/>
    </row>
    <row r="61" spans="2:8" x14ac:dyDescent="0.2">
      <c r="B61" s="7"/>
      <c r="D61" s="7"/>
      <c r="H61" s="9"/>
    </row>
    <row r="62" spans="2:8" x14ac:dyDescent="0.2">
      <c r="B62" s="7"/>
      <c r="D62" s="7"/>
      <c r="H62" s="9"/>
    </row>
    <row r="63" spans="2:8" x14ac:dyDescent="0.2">
      <c r="B63" s="7"/>
      <c r="D63" s="7"/>
      <c r="H63" s="9"/>
    </row>
    <row r="64" spans="2:8" x14ac:dyDescent="0.2">
      <c r="B64" s="7"/>
      <c r="D64" s="7"/>
      <c r="H64" s="9"/>
    </row>
    <row r="65" spans="2:8" x14ac:dyDescent="0.2">
      <c r="B65" s="7"/>
      <c r="D65" s="7"/>
      <c r="H65" s="9"/>
    </row>
    <row r="66" spans="2:8" x14ac:dyDescent="0.2">
      <c r="B66" s="7"/>
      <c r="D66" s="7"/>
      <c r="H66" s="9"/>
    </row>
    <row r="67" spans="2:8" x14ac:dyDescent="0.2">
      <c r="B67" s="7"/>
      <c r="D67" s="7"/>
      <c r="H67" s="9"/>
    </row>
    <row r="68" spans="2:8" x14ac:dyDescent="0.2">
      <c r="B68" s="7"/>
      <c r="D68" s="7"/>
      <c r="H68" s="9"/>
    </row>
    <row r="69" spans="2:8" x14ac:dyDescent="0.2">
      <c r="B69" s="7"/>
      <c r="D69" s="7"/>
      <c r="H69" s="9"/>
    </row>
    <row r="70" spans="2:8" x14ac:dyDescent="0.2">
      <c r="B70" s="7"/>
      <c r="D70" s="7"/>
      <c r="H70" s="9"/>
    </row>
    <row r="71" spans="2:8" x14ac:dyDescent="0.2">
      <c r="B71" s="7"/>
      <c r="D71" s="7"/>
      <c r="H71" s="9"/>
    </row>
    <row r="72" spans="2:8" x14ac:dyDescent="0.2">
      <c r="B72" s="7"/>
      <c r="D72" s="7"/>
      <c r="H72" s="9"/>
    </row>
    <row r="73" spans="2:8" x14ac:dyDescent="0.2">
      <c r="B73" s="7"/>
      <c r="D73" s="7"/>
      <c r="H73" s="9"/>
    </row>
    <row r="74" spans="2:8" x14ac:dyDescent="0.2">
      <c r="B74" s="7"/>
      <c r="D74" s="7"/>
      <c r="H74" s="9"/>
    </row>
    <row r="75" spans="2:8" x14ac:dyDescent="0.2">
      <c r="B75" s="7"/>
      <c r="D75" s="7"/>
      <c r="H75" s="9"/>
    </row>
    <row r="76" spans="2:8" x14ac:dyDescent="0.2">
      <c r="B76" s="7"/>
      <c r="D76" s="7"/>
      <c r="H76" s="9"/>
    </row>
    <row r="77" spans="2:8" x14ac:dyDescent="0.2">
      <c r="B77" s="7"/>
      <c r="D77" s="7"/>
      <c r="H77" s="9"/>
    </row>
    <row r="78" spans="2:8" x14ac:dyDescent="0.2">
      <c r="B78" s="7"/>
      <c r="D78" s="7"/>
      <c r="H78" s="9"/>
    </row>
    <row r="79" spans="2:8" x14ac:dyDescent="0.2">
      <c r="B79" s="7"/>
      <c r="D79" s="7"/>
      <c r="H79" s="9"/>
    </row>
    <row r="80" spans="2:8" x14ac:dyDescent="0.2">
      <c r="B80" s="7"/>
      <c r="D80" s="7"/>
      <c r="H80" s="9"/>
    </row>
    <row r="81" spans="2:8" x14ac:dyDescent="0.2">
      <c r="B81" s="7"/>
      <c r="D81" s="7"/>
      <c r="H81" s="9"/>
    </row>
    <row r="82" spans="2:8" x14ac:dyDescent="0.2">
      <c r="B82" s="7"/>
      <c r="D82" s="7"/>
      <c r="H82" s="9"/>
    </row>
    <row r="83" spans="2:8" x14ac:dyDescent="0.2">
      <c r="B83" s="7"/>
      <c r="D83" s="7"/>
      <c r="H83" s="9"/>
    </row>
    <row r="84" spans="2:8" x14ac:dyDescent="0.2">
      <c r="B84" s="7"/>
      <c r="D84" s="7"/>
      <c r="H84" s="9"/>
    </row>
    <row r="85" spans="2:8" x14ac:dyDescent="0.2">
      <c r="B85" s="7"/>
      <c r="D85" s="7"/>
      <c r="H85" s="9"/>
    </row>
    <row r="86" spans="2:8" x14ac:dyDescent="0.2">
      <c r="B86" s="7"/>
      <c r="D86" s="7"/>
      <c r="H86" s="9"/>
    </row>
    <row r="87" spans="2:8" x14ac:dyDescent="0.2">
      <c r="B87" s="7"/>
      <c r="D87" s="7"/>
      <c r="H87" s="9"/>
    </row>
    <row r="88" spans="2:8" x14ac:dyDescent="0.2">
      <c r="B88" s="7"/>
      <c r="D88" s="7"/>
      <c r="H88" s="9"/>
    </row>
    <row r="89" spans="2:8" x14ac:dyDescent="0.2">
      <c r="B89" s="7"/>
      <c r="D89" s="7"/>
      <c r="H89" s="9"/>
    </row>
    <row r="90" spans="2:8" x14ac:dyDescent="0.2">
      <c r="B90" s="7"/>
      <c r="D90" s="7"/>
      <c r="H90" s="9"/>
    </row>
    <row r="91" spans="2:8" x14ac:dyDescent="0.2">
      <c r="B91" s="7"/>
      <c r="D91" s="7"/>
      <c r="H91" s="9"/>
    </row>
    <row r="92" spans="2:8" x14ac:dyDescent="0.2">
      <c r="B92" s="7"/>
      <c r="D92" s="7"/>
      <c r="H92" s="9"/>
    </row>
    <row r="93" spans="2:8" x14ac:dyDescent="0.2">
      <c r="B93" s="7"/>
      <c r="D93" s="7"/>
      <c r="H93" s="9"/>
    </row>
    <row r="94" spans="2:8" x14ac:dyDescent="0.2">
      <c r="B94" s="7"/>
      <c r="D94" s="7"/>
      <c r="H94" s="9"/>
    </row>
    <row r="95" spans="2:8" x14ac:dyDescent="0.2">
      <c r="B95" s="7"/>
      <c r="D95" s="7"/>
      <c r="H95" s="9"/>
    </row>
    <row r="96" spans="2:8" x14ac:dyDescent="0.2">
      <c r="B96" s="7"/>
      <c r="D96" s="7"/>
      <c r="H96" s="9"/>
    </row>
    <row r="97" spans="2:8" x14ac:dyDescent="0.2">
      <c r="B97" s="7"/>
      <c r="D97" s="7"/>
      <c r="H97" s="9"/>
    </row>
    <row r="98" spans="2:8" x14ac:dyDescent="0.2">
      <c r="B98" s="7"/>
      <c r="D98" s="7"/>
      <c r="H98" s="9"/>
    </row>
    <row r="99" spans="2:8" x14ac:dyDescent="0.2">
      <c r="B99" s="7"/>
      <c r="D99" s="7"/>
      <c r="H99" s="9"/>
    </row>
    <row r="100" spans="2:8" x14ac:dyDescent="0.2">
      <c r="B100" s="7"/>
      <c r="D100" s="7"/>
      <c r="H100" s="9"/>
    </row>
    <row r="101" spans="2:8" x14ac:dyDescent="0.2">
      <c r="B101" s="7"/>
      <c r="D101" s="7"/>
      <c r="H101" s="9"/>
    </row>
    <row r="102" spans="2:8" x14ac:dyDescent="0.2">
      <c r="B102" s="7"/>
      <c r="D102" s="7"/>
      <c r="H102" s="9"/>
    </row>
    <row r="103" spans="2:8" x14ac:dyDescent="0.2">
      <c r="B103" s="7"/>
      <c r="D103" s="7"/>
      <c r="H103" s="9"/>
    </row>
  </sheetData>
  <mergeCells count="7">
    <mergeCell ref="A4:C4"/>
    <mergeCell ref="D4:E4"/>
    <mergeCell ref="A1:P1"/>
    <mergeCell ref="A2:C2"/>
    <mergeCell ref="D2:E2"/>
    <mergeCell ref="A3:C3"/>
    <mergeCell ref="D3:E3"/>
  </mergeCells>
  <pageMargins left="0.7" right="0.7" top="0.75" bottom="0.75" header="0.3" footer="0.3"/>
  <pageSetup paperSize="5" scale="86" orientation="landscape" r:id="rId1"/>
  <headerFooter alignWithMargins="0">
    <oddHeader>&amp;C&amp;"Arial,Bold"&amp;14 RFA 2022-202 Review Committee Recommendations&amp;RExhibit F,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52D4BB-2232-481A-97B4-A9A77DF445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9866E3-69C4-446D-9E00-2208BC93A5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F7CCB2-6838-40A7-AAF7-212441095502}">
  <ds:schemaRefs>
    <ds:schemaRef ds:uri="http://schemas.microsoft.com/office/2006/documentManagement/types"/>
    <ds:schemaRef ds:uri="31c33541-f0e7-4482-9c8a-fb53b33b075f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ee2a4f69-3a29-4b24-b170-d37fab3647f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enter scores</vt:lpstr>
      <vt:lpstr>All Applications</vt:lpstr>
      <vt:lpstr>Recommendations</vt:lpstr>
      <vt:lpstr>'All Applications'!Print_Titles</vt:lpstr>
      <vt:lpstr>'enter scores'!Print_Titles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2023-01-19T15:06:44Z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GUID">
    <vt:lpwstr>3a6ac0db-1e0b-4e9e-8d91-03a93a1a7828</vt:lpwstr>
  </property>
  <property fmtid="{D5CDD505-2E9C-101B-9397-08002B2CF9AE}" pid="4" name="MediaServiceImageTags">
    <vt:lpwstr/>
  </property>
</Properties>
</file>