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2 Spreadsheets/2022-301 Duval County/"/>
    </mc:Choice>
  </mc:AlternateContent>
  <xr:revisionPtr revIDLastSave="1" documentId="8_{9C0BD4C8-50B5-4CF7-9995-5C0007FE56A6}" xr6:coauthVersionLast="46" xr6:coauthVersionMax="46" xr10:uidLastSave="{67ED8A2A-C02A-4942-85F7-14B935E486EB}"/>
  <bookViews>
    <workbookView xWindow="-120" yWindow="-120" windowWidth="29040" windowHeight="15840" xr2:uid="{7D1F33BC-4B00-4A8C-AEA4-727AF37CFB6B}"/>
  </bookViews>
  <sheets>
    <sheet name="enter scores" sheetId="1" r:id="rId1"/>
  </sheets>
  <definedNames>
    <definedName name="_xlnm.Print_Area" localSheetId="0">'enter scores'!$A$1:$F$62</definedName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9" i="1"/>
  <c r="G58" i="1"/>
  <c r="G57" i="1"/>
  <c r="G56" i="1"/>
  <c r="G54" i="1"/>
  <c r="F54" i="1"/>
  <c r="E54" i="1"/>
  <c r="D54" i="1"/>
  <c r="C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8" i="1"/>
  <c r="E8" i="1"/>
  <c r="D8" i="1"/>
  <c r="G8" i="1" s="1"/>
  <c r="C8" i="1"/>
  <c r="G7" i="1"/>
  <c r="G6" i="1"/>
  <c r="G5" i="1"/>
  <c r="G4" i="1"/>
</calcChain>
</file>

<file path=xl/sharedStrings.xml><?xml version="1.0" encoding="utf-8"?>
<sst xmlns="http://schemas.openxmlformats.org/spreadsheetml/2006/main" count="279" uniqueCount="81">
  <si>
    <t>Scoring Items</t>
  </si>
  <si>
    <t>Contributor/ Reporter</t>
  </si>
  <si>
    <t>2022-249C</t>
  </si>
  <si>
    <t>2022-250C</t>
  </si>
  <si>
    <t>2022-251C</t>
  </si>
  <si>
    <t>2022-252C</t>
  </si>
  <si>
    <t>COUNT</t>
  </si>
  <si>
    <t>Development Name</t>
  </si>
  <si>
    <t>Highlands Village</t>
  </si>
  <si>
    <t>Sweetwater Village</t>
  </si>
  <si>
    <t>Village of Lake Forest</t>
  </si>
  <si>
    <t>Melissa Grove</t>
  </si>
  <si>
    <t>Points Items</t>
  </si>
  <si>
    <t>Bookmarking the Application (Section Three, A.2.b.) (5 points)</t>
  </si>
  <si>
    <t>Rita</t>
  </si>
  <si>
    <t>3.b.(3)(b)  Developer Experience Withdrawal Disincentive (5 points)</t>
  </si>
  <si>
    <t>Tammy</t>
  </si>
  <si>
    <t>3.c.(2) Submission of Principal Disclosure Form that is either (a) stamped “Approved” at least 14 Calendar Days prior to the Application Deadline; or (b) stamped “Received” by the Corporation at least 14 Calender Days prior to the Application Deadline AND stamped “Approved” prior to the Application Deadline (5 points)</t>
  </si>
  <si>
    <t>11.  Local Government Contribution Points (5 points)</t>
  </si>
  <si>
    <t>Matt</t>
  </si>
  <si>
    <t>Total Points (maximum of 20)</t>
  </si>
  <si>
    <t>Eligibility Requirements</t>
  </si>
  <si>
    <t>Submission Requirements met (section Three, A.)</t>
  </si>
  <si>
    <t>Y</t>
  </si>
  <si>
    <t>C.  Applicant Certification and Acknowledgement signed by Authorized
Principal Representative</t>
  </si>
  <si>
    <t>2.  Demographic Commitment selected</t>
  </si>
  <si>
    <t>3.a.(1) Name of Applicant provided</t>
  </si>
  <si>
    <t>3.a.(2) Evidence Applicant is a legally formed entity provided</t>
  </si>
  <si>
    <t>3.b.(1) Name of Each Developer provided</t>
  </si>
  <si>
    <t>3.b.(2) Evidence that each Developer entity is a legally formed entity provided</t>
  </si>
  <si>
    <t>3.b.(3) Developer Experience Requirement met</t>
  </si>
  <si>
    <t>3.c.(1) Principals for Applicant and Developer(s) Disclosure Form provided and meets requirements</t>
  </si>
  <si>
    <t>3.d.(1) Contact information of Management Company provided</t>
  </si>
  <si>
    <t>3.d.(2) Prior General Management Company Experience requirement met</t>
  </si>
  <si>
    <t>3.e.(1) Authorized Principal Representative provided and meets requirements</t>
  </si>
  <si>
    <t>4.a. Name of Proposed Development provided</t>
  </si>
  <si>
    <t>4.b.(1) Development Category selected</t>
  </si>
  <si>
    <t>4.b.(2) Development Category Qualifying Conditions met</t>
  </si>
  <si>
    <t>4.c. Development Type provided</t>
  </si>
  <si>
    <t>4.e. Breakdown of number of units associated with each Development Type, Development Category and ESS/Non-ESS provided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</si>
  <si>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</si>
  <si>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</si>
  <si>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</si>
  <si>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</si>
  <si>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</si>
  <si>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5.e.(2)(b) Minimum Transit Score met</t>
  </si>
  <si>
    <t>5.e. Minimum Total Proximity Score met</t>
  </si>
  <si>
    <t>5.f. Mandatory Distance Requirement met</t>
  </si>
  <si>
    <t>5.g.  RECAP conditions met, if applicable</t>
  </si>
  <si>
    <t>6.a. Total Number of Units provided and within limits</t>
  </si>
  <si>
    <t>6.b. Occupancy status of any existing units provided, if Rehabilitation</t>
  </si>
  <si>
    <t>6.c.(1) Minimum Set-Aside election provided</t>
  </si>
  <si>
    <t>6.c.(2) Total Set-Aside Breakdown Chart properly completed</t>
  </si>
  <si>
    <t>6.d. Unit Mix provided and meets requirements</t>
  </si>
  <si>
    <t>6.e. Number of residential buildings provided</t>
  </si>
  <si>
    <t>7.a. Evidence of Site Control provided</t>
  </si>
  <si>
    <t>7.b.(1) Appropriate Zoning demonstrated</t>
  </si>
  <si>
    <t>7.b.(2) Availability of Water demonstrated</t>
  </si>
  <si>
    <t>7.b.(3) Availability of Sewer demonstrated</t>
  </si>
  <si>
    <t>8.d. Green Building Certification selected or Minimum Additional Green Building Features selected, as applicable</t>
  </si>
  <si>
    <t>9. Minimum Resident Programs selected</t>
  </si>
  <si>
    <t>10.a.(1) Applicant’s Housing Credit Request Amount provided</t>
  </si>
  <si>
    <t>10.c. Development Cost Pro Forma provided (listing expenses or uses) and Construction/Rehab analysis and Permanent analysis (listing sources) – Sources must equal or exceed uses</t>
  </si>
  <si>
    <t>Total Development Cost Per Unit Limitation met (Section Five, A.1.)</t>
  </si>
  <si>
    <t>Verification of no prior acceptance to an invitation to enter credit underwriting for the same Development   (Section Five, A.1.)</t>
  </si>
  <si>
    <t>Liz T</t>
  </si>
  <si>
    <t>Verification of no recent de-obligations (Section Five, A.1.)</t>
  </si>
  <si>
    <t>Financial Arrearage Requirement and Insurance Deficiency Requirement met (Section Five, A.1.)</t>
  </si>
  <si>
    <t>Kenny</t>
  </si>
  <si>
    <t>All Eligibility Requirements Met?</t>
  </si>
  <si>
    <t>Yes or No</t>
  </si>
  <si>
    <t>Tie-Breakers</t>
  </si>
  <si>
    <t>10.d.  Per Unit Construction Funding Preference</t>
  </si>
  <si>
    <t xml:space="preserve">4.b.(4) Development Category Funding Preference </t>
  </si>
  <si>
    <t xml:space="preserve">5.e. Proximity Funding Preference </t>
  </si>
  <si>
    <t>N</t>
  </si>
  <si>
    <t>Florida Job Creation Preference (Item 4, of Exhibit C)</t>
  </si>
  <si>
    <t>Lottery Number</t>
  </si>
  <si>
    <t>Inspector General</t>
  </si>
  <si>
    <t>Priority Level</t>
  </si>
  <si>
    <t>What is the Application Priority Level?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</si>
</sst>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 3" xfId="1" xr:uid="{B567EF67-CE98-44EA-BAA3-5E454056053D}"/>
  </cellStyles>
  <dxfs count="5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1413-F1FB-4D51-ACEF-BEFEAD7D9706}">
  <dimension ref="A1:G63"/>
  <sheetViews>
    <sheetView tabSelected="1" zoomScaleNormal="100" zoomScaleSheetLayoutView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8.5703125" defaultRowHeight="12.75" x14ac:dyDescent="0.25"/>
  <cols>
    <col min="1" max="1" width="36.5703125" style="41" customWidth="1"/>
    <col min="2" max="6" width="15.42578125" style="5" customWidth="1"/>
    <col min="7" max="16384" width="8.5703125" style="5"/>
  </cols>
  <sheetData>
    <row r="1" spans="1:7" ht="24.6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s="7" customFormat="1" ht="41.85" customHeight="1" x14ac:dyDescent="0.25">
      <c r="A2" s="3" t="s">
        <v>7</v>
      </c>
      <c r="B2" s="2"/>
      <c r="C2" s="3" t="s">
        <v>8</v>
      </c>
      <c r="D2" s="3" t="s">
        <v>9</v>
      </c>
      <c r="E2" s="3" t="s">
        <v>10</v>
      </c>
      <c r="F2" s="3" t="s">
        <v>11</v>
      </c>
      <c r="G2" s="6"/>
    </row>
    <row r="3" spans="1:7" s="7" customFormat="1" x14ac:dyDescent="0.25">
      <c r="A3" s="8" t="s">
        <v>12</v>
      </c>
      <c r="B3" s="9"/>
      <c r="C3" s="10"/>
      <c r="D3" s="10"/>
      <c r="E3" s="10"/>
      <c r="F3" s="10"/>
      <c r="G3" s="11"/>
    </row>
    <row r="4" spans="1:7" ht="26.85" customHeight="1" x14ac:dyDescent="0.25">
      <c r="A4" s="12" t="s">
        <v>13</v>
      </c>
      <c r="B4" s="13" t="s">
        <v>14</v>
      </c>
      <c r="C4" s="14">
        <v>5</v>
      </c>
      <c r="D4" s="14">
        <v>5</v>
      </c>
      <c r="E4" s="14">
        <v>5</v>
      </c>
      <c r="F4" s="14">
        <v>5</v>
      </c>
      <c r="G4" s="15">
        <f>COUNTIF(C4:F4,"&lt;5")</f>
        <v>0</v>
      </c>
    </row>
    <row r="5" spans="1:7" ht="26.85" customHeight="1" x14ac:dyDescent="0.25">
      <c r="A5" s="12" t="s">
        <v>15</v>
      </c>
      <c r="B5" s="16" t="s">
        <v>16</v>
      </c>
      <c r="C5" s="14">
        <v>5</v>
      </c>
      <c r="D5" s="14">
        <v>5</v>
      </c>
      <c r="E5" s="14">
        <v>5</v>
      </c>
      <c r="F5" s="14">
        <v>5</v>
      </c>
      <c r="G5" s="15">
        <f>COUNTIF(C5:F5,"&lt;5")</f>
        <v>0</v>
      </c>
    </row>
    <row r="6" spans="1:7" ht="102" x14ac:dyDescent="0.25">
      <c r="A6" s="12" t="s">
        <v>17</v>
      </c>
      <c r="B6" s="16"/>
      <c r="C6" s="14">
        <v>5</v>
      </c>
      <c r="D6" s="14">
        <v>5</v>
      </c>
      <c r="E6" s="14">
        <v>5</v>
      </c>
      <c r="F6" s="14">
        <v>5</v>
      </c>
      <c r="G6" s="15">
        <f>COUNTIF(C6:F6,"&lt;5")</f>
        <v>0</v>
      </c>
    </row>
    <row r="7" spans="1:7" ht="25.5" x14ac:dyDescent="0.25">
      <c r="A7" s="12" t="s">
        <v>18</v>
      </c>
      <c r="B7" s="17" t="s">
        <v>19</v>
      </c>
      <c r="C7" s="14">
        <v>0</v>
      </c>
      <c r="D7" s="14">
        <v>5</v>
      </c>
      <c r="E7" s="14">
        <v>5</v>
      </c>
      <c r="F7" s="14">
        <v>5</v>
      </c>
      <c r="G7" s="15">
        <f>COUNTIF(C7:F7,"&lt;5")</f>
        <v>1</v>
      </c>
    </row>
    <row r="8" spans="1:7" s="7" customFormat="1" x14ac:dyDescent="0.25">
      <c r="A8" s="18" t="s">
        <v>20</v>
      </c>
      <c r="B8" s="19"/>
      <c r="C8" s="20">
        <f>IF(C7="","",SUM(C4:C7))</f>
        <v>15</v>
      </c>
      <c r="D8" s="20">
        <f t="shared" ref="D8:F8" si="0">IF(D7="","",SUM(D4:D7))</f>
        <v>20</v>
      </c>
      <c r="E8" s="20">
        <f t="shared" si="0"/>
        <v>20</v>
      </c>
      <c r="F8" s="20">
        <f t="shared" si="0"/>
        <v>20</v>
      </c>
      <c r="G8" s="15">
        <f>COUNTIF(C8:F8,"&lt;20")</f>
        <v>1</v>
      </c>
    </row>
    <row r="9" spans="1:7" x14ac:dyDescent="0.25">
      <c r="A9" s="21" t="s">
        <v>21</v>
      </c>
      <c r="B9" s="22"/>
      <c r="C9" s="22"/>
      <c r="D9" s="22"/>
      <c r="E9" s="22"/>
      <c r="F9" s="22"/>
      <c r="G9" s="23"/>
    </row>
    <row r="10" spans="1:7" ht="25.5" customHeight="1" x14ac:dyDescent="0.25">
      <c r="A10" s="12" t="s">
        <v>22</v>
      </c>
      <c r="B10" s="24" t="s">
        <v>14</v>
      </c>
      <c r="C10" s="14" t="s">
        <v>23</v>
      </c>
      <c r="D10" s="14" t="s">
        <v>23</v>
      </c>
      <c r="E10" s="14" t="s">
        <v>23</v>
      </c>
      <c r="F10" s="14" t="s">
        <v>23</v>
      </c>
      <c r="G10" s="15">
        <f t="shared" ref="G10:G54" si="1">COUNTIF(C10:F10,"N")</f>
        <v>0</v>
      </c>
    </row>
    <row r="11" spans="1:7" ht="39" customHeight="1" x14ac:dyDescent="0.25">
      <c r="A11" s="12" t="s">
        <v>24</v>
      </c>
      <c r="B11" s="25"/>
      <c r="C11" s="14" t="s">
        <v>23</v>
      </c>
      <c r="D11" s="14" t="s">
        <v>23</v>
      </c>
      <c r="E11" s="14" t="s">
        <v>23</v>
      </c>
      <c r="F11" s="14" t="s">
        <v>23</v>
      </c>
      <c r="G11" s="15">
        <f t="shared" si="1"/>
        <v>0</v>
      </c>
    </row>
    <row r="12" spans="1:7" x14ac:dyDescent="0.25">
      <c r="A12" s="12" t="s">
        <v>25</v>
      </c>
      <c r="B12" s="26"/>
      <c r="C12" s="14" t="s">
        <v>23</v>
      </c>
      <c r="D12" s="14" t="s">
        <v>23</v>
      </c>
      <c r="E12" s="14" t="s">
        <v>23</v>
      </c>
      <c r="F12" s="14" t="s">
        <v>23</v>
      </c>
      <c r="G12" s="15">
        <f t="shared" si="1"/>
        <v>0</v>
      </c>
    </row>
    <row r="13" spans="1:7" x14ac:dyDescent="0.25">
      <c r="A13" s="12" t="s">
        <v>26</v>
      </c>
      <c r="B13" s="27" t="s">
        <v>16</v>
      </c>
      <c r="C13" s="14" t="s">
        <v>23</v>
      </c>
      <c r="D13" s="14" t="s">
        <v>23</v>
      </c>
      <c r="E13" s="14" t="s">
        <v>23</v>
      </c>
      <c r="F13" s="14" t="s">
        <v>23</v>
      </c>
      <c r="G13" s="15">
        <f t="shared" si="1"/>
        <v>0</v>
      </c>
    </row>
    <row r="14" spans="1:7" ht="25.5" x14ac:dyDescent="0.25">
      <c r="A14" s="12" t="s">
        <v>27</v>
      </c>
      <c r="B14" s="28"/>
      <c r="C14" s="14" t="s">
        <v>23</v>
      </c>
      <c r="D14" s="14" t="s">
        <v>23</v>
      </c>
      <c r="E14" s="14" t="s">
        <v>23</v>
      </c>
      <c r="F14" s="14" t="s">
        <v>23</v>
      </c>
      <c r="G14" s="15">
        <f t="shared" si="1"/>
        <v>0</v>
      </c>
    </row>
    <row r="15" spans="1:7" x14ac:dyDescent="0.25">
      <c r="A15" s="12" t="s">
        <v>28</v>
      </c>
      <c r="B15" s="28"/>
      <c r="C15" s="14" t="s">
        <v>23</v>
      </c>
      <c r="D15" s="14" t="s">
        <v>23</v>
      </c>
      <c r="E15" s="14" t="s">
        <v>23</v>
      </c>
      <c r="F15" s="14" t="s">
        <v>23</v>
      </c>
      <c r="G15" s="15">
        <f t="shared" si="1"/>
        <v>0</v>
      </c>
    </row>
    <row r="16" spans="1:7" ht="25.5" x14ac:dyDescent="0.25">
      <c r="A16" s="12" t="s">
        <v>29</v>
      </c>
      <c r="B16" s="28"/>
      <c r="C16" s="14" t="s">
        <v>23</v>
      </c>
      <c r="D16" s="14" t="s">
        <v>23</v>
      </c>
      <c r="E16" s="14" t="s">
        <v>23</v>
      </c>
      <c r="F16" s="14" t="s">
        <v>23</v>
      </c>
      <c r="G16" s="15">
        <f t="shared" si="1"/>
        <v>0</v>
      </c>
    </row>
    <row r="17" spans="1:7" ht="25.5" x14ac:dyDescent="0.25">
      <c r="A17" s="12" t="s">
        <v>30</v>
      </c>
      <c r="B17" s="28"/>
      <c r="C17" s="14" t="s">
        <v>23</v>
      </c>
      <c r="D17" s="14" t="s">
        <v>23</v>
      </c>
      <c r="E17" s="14" t="s">
        <v>23</v>
      </c>
      <c r="F17" s="14" t="s">
        <v>23</v>
      </c>
      <c r="G17" s="15">
        <f t="shared" si="1"/>
        <v>0</v>
      </c>
    </row>
    <row r="18" spans="1:7" ht="38.25" x14ac:dyDescent="0.25">
      <c r="A18" s="12" t="s">
        <v>31</v>
      </c>
      <c r="B18" s="28"/>
      <c r="C18" s="14" t="s">
        <v>23</v>
      </c>
      <c r="D18" s="14" t="s">
        <v>23</v>
      </c>
      <c r="E18" s="14" t="s">
        <v>23</v>
      </c>
      <c r="F18" s="14" t="s">
        <v>23</v>
      </c>
      <c r="G18" s="15">
        <f t="shared" si="1"/>
        <v>0</v>
      </c>
    </row>
    <row r="19" spans="1:7" ht="25.5" x14ac:dyDescent="0.25">
      <c r="A19" s="12" t="s">
        <v>32</v>
      </c>
      <c r="B19" s="28"/>
      <c r="C19" s="14" t="s">
        <v>23</v>
      </c>
      <c r="D19" s="14" t="s">
        <v>23</v>
      </c>
      <c r="E19" s="14" t="s">
        <v>23</v>
      </c>
      <c r="F19" s="14" t="s">
        <v>23</v>
      </c>
      <c r="G19" s="15">
        <f t="shared" si="1"/>
        <v>0</v>
      </c>
    </row>
    <row r="20" spans="1:7" ht="25.5" x14ac:dyDescent="0.25">
      <c r="A20" s="12" t="s">
        <v>33</v>
      </c>
      <c r="B20" s="28"/>
      <c r="C20" s="14" t="s">
        <v>23</v>
      </c>
      <c r="D20" s="14" t="s">
        <v>23</v>
      </c>
      <c r="E20" s="14" t="s">
        <v>23</v>
      </c>
      <c r="F20" s="14" t="s">
        <v>23</v>
      </c>
      <c r="G20" s="15">
        <f t="shared" si="1"/>
        <v>0</v>
      </c>
    </row>
    <row r="21" spans="1:7" ht="27.6" customHeight="1" x14ac:dyDescent="0.25">
      <c r="A21" s="12" t="s">
        <v>34</v>
      </c>
      <c r="B21" s="29"/>
      <c r="C21" s="14" t="s">
        <v>23</v>
      </c>
      <c r="D21" s="14" t="s">
        <v>23</v>
      </c>
      <c r="E21" s="14" t="s">
        <v>23</v>
      </c>
      <c r="F21" s="14" t="s">
        <v>23</v>
      </c>
      <c r="G21" s="15">
        <f t="shared" si="1"/>
        <v>0</v>
      </c>
    </row>
    <row r="22" spans="1:7" ht="25.5" x14ac:dyDescent="0.25">
      <c r="A22" s="12" t="s">
        <v>35</v>
      </c>
      <c r="B22" s="27" t="s">
        <v>14</v>
      </c>
      <c r="C22" s="14" t="s">
        <v>23</v>
      </c>
      <c r="D22" s="14" t="s">
        <v>23</v>
      </c>
      <c r="E22" s="14" t="s">
        <v>23</v>
      </c>
      <c r="F22" s="14" t="s">
        <v>23</v>
      </c>
      <c r="G22" s="15">
        <f t="shared" si="1"/>
        <v>0</v>
      </c>
    </row>
    <row r="23" spans="1:7" x14ac:dyDescent="0.25">
      <c r="A23" s="12" t="s">
        <v>36</v>
      </c>
      <c r="B23" s="28"/>
      <c r="C23" s="14" t="s">
        <v>23</v>
      </c>
      <c r="D23" s="14" t="s">
        <v>23</v>
      </c>
      <c r="E23" s="14" t="s">
        <v>23</v>
      </c>
      <c r="F23" s="14" t="s">
        <v>23</v>
      </c>
      <c r="G23" s="15">
        <f t="shared" si="1"/>
        <v>0</v>
      </c>
    </row>
    <row r="24" spans="1:7" ht="25.5" x14ac:dyDescent="0.25">
      <c r="A24" s="12" t="s">
        <v>37</v>
      </c>
      <c r="B24" s="28"/>
      <c r="C24" s="14" t="s">
        <v>23</v>
      </c>
      <c r="D24" s="14" t="s">
        <v>23</v>
      </c>
      <c r="E24" s="14" t="s">
        <v>23</v>
      </c>
      <c r="F24" s="14" t="s">
        <v>23</v>
      </c>
      <c r="G24" s="15">
        <f t="shared" si="1"/>
        <v>0</v>
      </c>
    </row>
    <row r="25" spans="1:7" x14ac:dyDescent="0.25">
      <c r="A25" s="12" t="s">
        <v>38</v>
      </c>
      <c r="B25" s="28"/>
      <c r="C25" s="14" t="s">
        <v>23</v>
      </c>
      <c r="D25" s="14" t="s">
        <v>23</v>
      </c>
      <c r="E25" s="14" t="s">
        <v>23</v>
      </c>
      <c r="F25" s="14" t="s">
        <v>23</v>
      </c>
      <c r="G25" s="15">
        <f t="shared" si="1"/>
        <v>0</v>
      </c>
    </row>
    <row r="26" spans="1:7" ht="51" x14ac:dyDescent="0.25">
      <c r="A26" s="12" t="s">
        <v>39</v>
      </c>
      <c r="B26" s="28"/>
      <c r="C26" s="14" t="s">
        <v>23</v>
      </c>
      <c r="D26" s="14" t="s">
        <v>23</v>
      </c>
      <c r="E26" s="14" t="s">
        <v>23</v>
      </c>
      <c r="F26" s="14" t="s">
        <v>23</v>
      </c>
      <c r="G26" s="15">
        <f t="shared" si="1"/>
        <v>0</v>
      </c>
    </row>
    <row r="27" spans="1:7" x14ac:dyDescent="0.25">
      <c r="A27" s="12" t="s">
        <v>40</v>
      </c>
      <c r="B27" s="28"/>
      <c r="C27" s="14" t="s">
        <v>23</v>
      </c>
      <c r="D27" s="14" t="s">
        <v>23</v>
      </c>
      <c r="E27" s="14" t="s">
        <v>23</v>
      </c>
      <c r="F27" s="14" t="s">
        <v>23</v>
      </c>
      <c r="G27" s="15">
        <f t="shared" si="1"/>
        <v>0</v>
      </c>
    </row>
    <row r="28" spans="1:7" x14ac:dyDescent="0.25">
      <c r="A28" s="12" t="s">
        <v>41</v>
      </c>
      <c r="B28" s="28"/>
      <c r="C28" s="14" t="s">
        <v>23</v>
      </c>
      <c r="D28" s="14" t="s">
        <v>23</v>
      </c>
      <c r="E28" s="14" t="s">
        <v>23</v>
      </c>
      <c r="F28" s="14" t="s">
        <v>23</v>
      </c>
      <c r="G28" s="15">
        <f t="shared" si="1"/>
        <v>0</v>
      </c>
    </row>
    <row r="29" spans="1:7" ht="25.5" x14ac:dyDescent="0.25">
      <c r="A29" s="12" t="s">
        <v>42</v>
      </c>
      <c r="B29" s="28"/>
      <c r="C29" s="14" t="s">
        <v>23</v>
      </c>
      <c r="D29" s="14" t="s">
        <v>23</v>
      </c>
      <c r="E29" s="14" t="s">
        <v>23</v>
      </c>
      <c r="F29" s="14" t="s">
        <v>23</v>
      </c>
      <c r="G29" s="15">
        <f t="shared" si="1"/>
        <v>0</v>
      </c>
    </row>
    <row r="30" spans="1:7" x14ac:dyDescent="0.25">
      <c r="A30" s="12" t="s">
        <v>43</v>
      </c>
      <c r="B30" s="28"/>
      <c r="C30" s="14" t="s">
        <v>23</v>
      </c>
      <c r="D30" s="14" t="s">
        <v>23</v>
      </c>
      <c r="E30" s="14" t="s">
        <v>23</v>
      </c>
      <c r="F30" s="14" t="s">
        <v>23</v>
      </c>
      <c r="G30" s="15">
        <f t="shared" si="1"/>
        <v>0</v>
      </c>
    </row>
    <row r="31" spans="1:7" ht="38.25" x14ac:dyDescent="0.25">
      <c r="A31" s="12" t="s">
        <v>44</v>
      </c>
      <c r="B31" s="28"/>
      <c r="C31" s="14" t="s">
        <v>23</v>
      </c>
      <c r="D31" s="14" t="s">
        <v>23</v>
      </c>
      <c r="E31" s="14" t="s">
        <v>23</v>
      </c>
      <c r="F31" s="14" t="s">
        <v>23</v>
      </c>
      <c r="G31" s="15">
        <f t="shared" si="1"/>
        <v>0</v>
      </c>
    </row>
    <row r="32" spans="1:7" x14ac:dyDescent="0.25">
      <c r="A32" s="12" t="s">
        <v>45</v>
      </c>
      <c r="B32" s="28"/>
      <c r="C32" s="14" t="s">
        <v>23</v>
      </c>
      <c r="D32" s="14" t="s">
        <v>23</v>
      </c>
      <c r="E32" s="14" t="s">
        <v>23</v>
      </c>
      <c r="F32" s="14" t="s">
        <v>23</v>
      </c>
      <c r="G32" s="15">
        <f t="shared" si="1"/>
        <v>0</v>
      </c>
    </row>
    <row r="33" spans="1:7" x14ac:dyDescent="0.25">
      <c r="A33" s="12" t="s">
        <v>46</v>
      </c>
      <c r="B33" s="28"/>
      <c r="C33" s="14" t="s">
        <v>23</v>
      </c>
      <c r="D33" s="14" t="s">
        <v>23</v>
      </c>
      <c r="E33" s="14" t="s">
        <v>23</v>
      </c>
      <c r="F33" s="14" t="s">
        <v>23</v>
      </c>
      <c r="G33" s="15">
        <f t="shared" si="1"/>
        <v>0</v>
      </c>
    </row>
    <row r="34" spans="1:7" x14ac:dyDescent="0.25">
      <c r="A34" s="12" t="s">
        <v>47</v>
      </c>
      <c r="B34" s="28"/>
      <c r="C34" s="14" t="s">
        <v>23</v>
      </c>
      <c r="D34" s="14" t="s">
        <v>23</v>
      </c>
      <c r="E34" s="14" t="s">
        <v>23</v>
      </c>
      <c r="F34" s="14" t="s">
        <v>23</v>
      </c>
      <c r="G34" s="15">
        <f t="shared" si="1"/>
        <v>0</v>
      </c>
    </row>
    <row r="35" spans="1:7" x14ac:dyDescent="0.25">
      <c r="A35" s="12" t="s">
        <v>48</v>
      </c>
      <c r="B35" s="28"/>
      <c r="C35" s="14" t="s">
        <v>23</v>
      </c>
      <c r="D35" s="14" t="s">
        <v>23</v>
      </c>
      <c r="E35" s="14" t="s">
        <v>23</v>
      </c>
      <c r="F35" s="14" t="s">
        <v>23</v>
      </c>
      <c r="G35" s="15">
        <f t="shared" si="1"/>
        <v>0</v>
      </c>
    </row>
    <row r="36" spans="1:7" ht="26.85" customHeight="1" x14ac:dyDescent="0.25">
      <c r="A36" s="12" t="s">
        <v>49</v>
      </c>
      <c r="B36" s="28"/>
      <c r="C36" s="14" t="s">
        <v>23</v>
      </c>
      <c r="D36" s="14" t="s">
        <v>23</v>
      </c>
      <c r="E36" s="14" t="s">
        <v>23</v>
      </c>
      <c r="F36" s="14" t="s">
        <v>23</v>
      </c>
      <c r="G36" s="15">
        <f t="shared" si="1"/>
        <v>0</v>
      </c>
    </row>
    <row r="37" spans="1:7" ht="25.5" x14ac:dyDescent="0.25">
      <c r="A37" s="12" t="s">
        <v>50</v>
      </c>
      <c r="B37" s="28"/>
      <c r="C37" s="14" t="s">
        <v>23</v>
      </c>
      <c r="D37" s="14" t="s">
        <v>23</v>
      </c>
      <c r="E37" s="14" t="s">
        <v>23</v>
      </c>
      <c r="F37" s="14" t="s">
        <v>23</v>
      </c>
      <c r="G37" s="15">
        <f t="shared" si="1"/>
        <v>0</v>
      </c>
    </row>
    <row r="38" spans="1:7" x14ac:dyDescent="0.25">
      <c r="A38" s="12" t="s">
        <v>51</v>
      </c>
      <c r="B38" s="28"/>
      <c r="C38" s="14" t="s">
        <v>23</v>
      </c>
      <c r="D38" s="14" t="s">
        <v>23</v>
      </c>
      <c r="E38" s="14" t="s">
        <v>23</v>
      </c>
      <c r="F38" s="14" t="s">
        <v>23</v>
      </c>
      <c r="G38" s="15">
        <f t="shared" si="1"/>
        <v>0</v>
      </c>
    </row>
    <row r="39" spans="1:7" ht="25.5" x14ac:dyDescent="0.25">
      <c r="A39" s="12" t="s">
        <v>52</v>
      </c>
      <c r="B39" s="28"/>
      <c r="C39" s="14" t="s">
        <v>23</v>
      </c>
      <c r="D39" s="14" t="s">
        <v>23</v>
      </c>
      <c r="E39" s="14" t="s">
        <v>23</v>
      </c>
      <c r="F39" s="14" t="s">
        <v>23</v>
      </c>
      <c r="G39" s="15">
        <f t="shared" si="1"/>
        <v>0</v>
      </c>
    </row>
    <row r="40" spans="1:7" ht="25.5" x14ac:dyDescent="0.25">
      <c r="A40" s="12" t="s">
        <v>53</v>
      </c>
      <c r="B40" s="28"/>
      <c r="C40" s="14" t="s">
        <v>23</v>
      </c>
      <c r="D40" s="14" t="s">
        <v>23</v>
      </c>
      <c r="E40" s="14" t="s">
        <v>23</v>
      </c>
      <c r="F40" s="14" t="s">
        <v>23</v>
      </c>
      <c r="G40" s="15">
        <f t="shared" si="1"/>
        <v>0</v>
      </c>
    </row>
    <row r="41" spans="1:7" ht="25.5" x14ac:dyDescent="0.25">
      <c r="A41" s="12" t="s">
        <v>54</v>
      </c>
      <c r="B41" s="28"/>
      <c r="C41" s="14" t="s">
        <v>23</v>
      </c>
      <c r="D41" s="14" t="s">
        <v>23</v>
      </c>
      <c r="E41" s="14" t="s">
        <v>23</v>
      </c>
      <c r="F41" s="14" t="s">
        <v>23</v>
      </c>
      <c r="G41" s="15">
        <f t="shared" si="1"/>
        <v>0</v>
      </c>
    </row>
    <row r="42" spans="1:7" x14ac:dyDescent="0.25">
      <c r="A42" s="12" t="s">
        <v>55</v>
      </c>
      <c r="B42" s="28"/>
      <c r="C42" s="14" t="s">
        <v>23</v>
      </c>
      <c r="D42" s="14" t="s">
        <v>23</v>
      </c>
      <c r="E42" s="14" t="s">
        <v>23</v>
      </c>
      <c r="F42" s="14" t="s">
        <v>23</v>
      </c>
      <c r="G42" s="15">
        <f t="shared" si="1"/>
        <v>0</v>
      </c>
    </row>
    <row r="43" spans="1:7" x14ac:dyDescent="0.25">
      <c r="A43" s="12" t="s">
        <v>56</v>
      </c>
      <c r="B43" s="28"/>
      <c r="C43" s="14" t="s">
        <v>23</v>
      </c>
      <c r="D43" s="14" t="s">
        <v>23</v>
      </c>
      <c r="E43" s="14" t="s">
        <v>23</v>
      </c>
      <c r="F43" s="14" t="s">
        <v>23</v>
      </c>
      <c r="G43" s="15">
        <f t="shared" si="1"/>
        <v>0</v>
      </c>
    </row>
    <row r="44" spans="1:7" x14ac:dyDescent="0.25">
      <c r="A44" s="12" t="s">
        <v>57</v>
      </c>
      <c r="B44" s="28"/>
      <c r="C44" s="14" t="s">
        <v>23</v>
      </c>
      <c r="D44" s="14" t="s">
        <v>23</v>
      </c>
      <c r="E44" s="14" t="s">
        <v>23</v>
      </c>
      <c r="F44" s="14" t="s">
        <v>23</v>
      </c>
      <c r="G44" s="15">
        <f t="shared" si="1"/>
        <v>0</v>
      </c>
    </row>
    <row r="45" spans="1:7" x14ac:dyDescent="0.25">
      <c r="A45" s="12" t="s">
        <v>58</v>
      </c>
      <c r="B45" s="28"/>
      <c r="C45" s="14" t="s">
        <v>23</v>
      </c>
      <c r="D45" s="14" t="s">
        <v>23</v>
      </c>
      <c r="E45" s="14" t="s">
        <v>23</v>
      </c>
      <c r="F45" s="14" t="s">
        <v>23</v>
      </c>
      <c r="G45" s="15">
        <f t="shared" si="1"/>
        <v>0</v>
      </c>
    </row>
    <row r="46" spans="1:7" ht="38.25" x14ac:dyDescent="0.25">
      <c r="A46" s="12" t="s">
        <v>59</v>
      </c>
      <c r="B46" s="28"/>
      <c r="C46" s="14" t="s">
        <v>23</v>
      </c>
      <c r="D46" s="14" t="s">
        <v>23</v>
      </c>
      <c r="E46" s="14" t="s">
        <v>23</v>
      </c>
      <c r="F46" s="14" t="s">
        <v>23</v>
      </c>
      <c r="G46" s="15">
        <f t="shared" si="1"/>
        <v>0</v>
      </c>
    </row>
    <row r="47" spans="1:7" x14ac:dyDescent="0.25">
      <c r="A47" s="12" t="s">
        <v>60</v>
      </c>
      <c r="B47" s="29"/>
      <c r="C47" s="14" t="s">
        <v>23</v>
      </c>
      <c r="D47" s="14" t="s">
        <v>23</v>
      </c>
      <c r="E47" s="14" t="s">
        <v>23</v>
      </c>
      <c r="F47" s="14" t="s">
        <v>23</v>
      </c>
      <c r="G47" s="15">
        <f t="shared" si="1"/>
        <v>0</v>
      </c>
    </row>
    <row r="48" spans="1:7" ht="25.5" x14ac:dyDescent="0.25">
      <c r="A48" s="12" t="s">
        <v>61</v>
      </c>
      <c r="B48" s="27" t="s">
        <v>19</v>
      </c>
      <c r="C48" s="14" t="s">
        <v>23</v>
      </c>
      <c r="D48" s="14" t="s">
        <v>23</v>
      </c>
      <c r="E48" s="14" t="s">
        <v>23</v>
      </c>
      <c r="F48" s="14" t="s">
        <v>23</v>
      </c>
      <c r="G48" s="15">
        <f t="shared" si="1"/>
        <v>0</v>
      </c>
    </row>
    <row r="49" spans="1:7" ht="63.75" x14ac:dyDescent="0.25">
      <c r="A49" s="12" t="s">
        <v>62</v>
      </c>
      <c r="B49" s="28"/>
      <c r="C49" s="14" t="s">
        <v>23</v>
      </c>
      <c r="D49" s="14" t="s">
        <v>23</v>
      </c>
      <c r="E49" s="14" t="s">
        <v>23</v>
      </c>
      <c r="F49" s="14" t="s">
        <v>23</v>
      </c>
      <c r="G49" s="15">
        <f t="shared" si="1"/>
        <v>0</v>
      </c>
    </row>
    <row r="50" spans="1:7" s="7" customFormat="1" ht="25.5" x14ac:dyDescent="0.25">
      <c r="A50" s="30" t="s">
        <v>63</v>
      </c>
      <c r="B50" s="29"/>
      <c r="C50" s="14" t="s">
        <v>23</v>
      </c>
      <c r="D50" s="14" t="s">
        <v>23</v>
      </c>
      <c r="E50" s="14" t="s">
        <v>23</v>
      </c>
      <c r="F50" s="14" t="s">
        <v>23</v>
      </c>
      <c r="G50" s="15">
        <f t="shared" si="1"/>
        <v>0</v>
      </c>
    </row>
    <row r="51" spans="1:7" s="7" customFormat="1" ht="38.25" x14ac:dyDescent="0.25">
      <c r="A51" s="30" t="s">
        <v>64</v>
      </c>
      <c r="B51" s="27" t="s">
        <v>65</v>
      </c>
      <c r="C51" s="14" t="s">
        <v>23</v>
      </c>
      <c r="D51" s="14" t="s">
        <v>23</v>
      </c>
      <c r="E51" s="14" t="s">
        <v>23</v>
      </c>
      <c r="F51" s="14" t="s">
        <v>23</v>
      </c>
      <c r="G51" s="15">
        <f t="shared" si="1"/>
        <v>0</v>
      </c>
    </row>
    <row r="52" spans="1:7" s="7" customFormat="1" ht="25.5" x14ac:dyDescent="0.25">
      <c r="A52" s="30" t="s">
        <v>66</v>
      </c>
      <c r="B52" s="29"/>
      <c r="C52" s="14" t="s">
        <v>23</v>
      </c>
      <c r="D52" s="14" t="s">
        <v>23</v>
      </c>
      <c r="E52" s="14" t="s">
        <v>23</v>
      </c>
      <c r="F52" s="14" t="s">
        <v>23</v>
      </c>
      <c r="G52" s="15">
        <f t="shared" si="1"/>
        <v>0</v>
      </c>
    </row>
    <row r="53" spans="1:7" ht="38.25" x14ac:dyDescent="0.25">
      <c r="A53" s="12" t="s">
        <v>67</v>
      </c>
      <c r="B53" s="31" t="s">
        <v>68</v>
      </c>
      <c r="C53" s="14" t="s">
        <v>23</v>
      </c>
      <c r="D53" s="14" t="s">
        <v>23</v>
      </c>
      <c r="E53" s="14" t="s">
        <v>23</v>
      </c>
      <c r="F53" s="14" t="s">
        <v>23</v>
      </c>
      <c r="G53" s="15">
        <f t="shared" si="1"/>
        <v>0</v>
      </c>
    </row>
    <row r="54" spans="1:7" s="7" customFormat="1" x14ac:dyDescent="0.25">
      <c r="A54" s="1" t="s">
        <v>69</v>
      </c>
      <c r="B54" s="20" t="s">
        <v>70</v>
      </c>
      <c r="C54" s="20" t="str">
        <f>IF(C50="","",IF(OR(C10="N",C11="N",C12="N",C13="N",C14="N",C15="N",C16="N",C17="N",C18="N",C19="N",C20="N",C21="N",C22="N",C23="N",C24="N",C25="N",C26="N",C27="N",C28="N",C29="N",C30="N",C31="N",C32="N",C33="N",C34="N",C35="N",C36="N",C37="N",C38="N",C39="N",C40="N",C41="N",C42="N",C43="N",C44="N",C45="N",C46="N",C47="N",C48="N",C49="N",C53="N",C50="N",C51="N",C52="N"),"N","Y"))</f>
        <v>Y</v>
      </c>
      <c r="D54" s="20" t="str">
        <f>IF(D50="","",IF(OR(D10="N",D11="N",D12="N",D13="N",D14="N",D15="N",D16="N",D17="N",D18="N",D19="N",D20="N",D21="N",D22="N",D23="N",D24="N",D25="N",D26="N",D27="N",D28="N",D29="N",D30="N",D31="N",D32="N",D33="N",D34="N",D35="N",D36="N",D37="N",D38="N",D39="N",D40="N",D41="N",D42="N",D43="N",D44="N",D45="N",D46="N",D47="N",D48="N",D49="N",D53="N",D50="N",D51="N",D52="N"),"N","Y"))</f>
        <v>Y</v>
      </c>
      <c r="E54" s="20" t="str">
        <f>IF(E50="","",IF(OR(E10="N",E11="N",E12="N",E13="N",E14="N",E15="N",E16="N",E17="N",E18="N",E19="N",E20="N",E21="N",E22="N",E23="N",E24="N",E25="N",E26="N",E27="N",E28="N",E29="N",E30="N",E31="N",E32="N",E33="N",E34="N",E35="N",E36="N",E37="N",E38="N",E39="N",E40="N",E41="N",E42="N",E43="N",E44="N",E45="N",E46="N",E47="N",E48="N",E49="N",E53="N",E50="N",E51="N",E52="N"),"N","Y"))</f>
        <v>Y</v>
      </c>
      <c r="F54" s="20" t="str">
        <f>IF(F50="","",IF(OR(F10="N",F11="N",F12="N",F13="N",F14="N",F15="N",F16="N",F17="N",F18="N",F19="N",F20="N",F21="N",F22="N",F23="N",F24="N",F25="N",F26="N",F27="N",F28="N",F29="N",F30="N",F31="N",F32="N",F33="N",F34="N",F35="N",F36="N",F37="N",F38="N",F39="N",F40="N",F41="N",F42="N",F43="N",F44="N",F45="N",F46="N",F47="N",F48="N",F49="N",F53="N",F50="N",F51="N",F52="N"),"N","Y"))</f>
        <v>Y</v>
      </c>
      <c r="G54" s="15">
        <f t="shared" si="1"/>
        <v>0</v>
      </c>
    </row>
    <row r="55" spans="1:7" ht="18.600000000000001" customHeight="1" x14ac:dyDescent="0.25">
      <c r="A55" s="32" t="s">
        <v>71</v>
      </c>
      <c r="B55" s="22"/>
      <c r="C55" s="33"/>
      <c r="D55" s="33"/>
      <c r="E55" s="33"/>
      <c r="F55" s="33"/>
      <c r="G55" s="33"/>
    </row>
    <row r="56" spans="1:7" ht="25.5" x14ac:dyDescent="0.25">
      <c r="A56" s="30" t="s">
        <v>72</v>
      </c>
      <c r="B56" s="17" t="s">
        <v>19</v>
      </c>
      <c r="C56" s="14" t="s">
        <v>23</v>
      </c>
      <c r="D56" s="14" t="s">
        <v>23</v>
      </c>
      <c r="E56" s="14" t="s">
        <v>23</v>
      </c>
      <c r="F56" s="14" t="s">
        <v>23</v>
      </c>
      <c r="G56" s="15">
        <f>COUNTIF(C56:F56,"N")</f>
        <v>0</v>
      </c>
    </row>
    <row r="57" spans="1:7" ht="25.5" x14ac:dyDescent="0.25">
      <c r="A57" s="30" t="s">
        <v>73</v>
      </c>
      <c r="B57" s="16" t="s">
        <v>14</v>
      </c>
      <c r="C57" s="14" t="s">
        <v>23</v>
      </c>
      <c r="D57" s="14" t="s">
        <v>23</v>
      </c>
      <c r="E57" s="14" t="s">
        <v>23</v>
      </c>
      <c r="F57" s="14" t="s">
        <v>23</v>
      </c>
      <c r="G57" s="15">
        <f>COUNTIF(C57:F57,"N")</f>
        <v>0</v>
      </c>
    </row>
    <row r="58" spans="1:7" x14ac:dyDescent="0.25">
      <c r="A58" s="30" t="s">
        <v>74</v>
      </c>
      <c r="B58" s="16"/>
      <c r="C58" s="14" t="s">
        <v>75</v>
      </c>
      <c r="D58" s="14" t="s">
        <v>23</v>
      </c>
      <c r="E58" s="14" t="s">
        <v>23</v>
      </c>
      <c r="F58" s="14" t="s">
        <v>23</v>
      </c>
      <c r="G58" s="15">
        <f>COUNTIF(C58:F58,"N")</f>
        <v>1</v>
      </c>
    </row>
    <row r="59" spans="1:7" ht="25.5" x14ac:dyDescent="0.25">
      <c r="A59" s="30" t="s">
        <v>76</v>
      </c>
      <c r="B59" s="34" t="s">
        <v>19</v>
      </c>
      <c r="C59" s="14" t="s">
        <v>23</v>
      </c>
      <c r="D59" s="14" t="s">
        <v>23</v>
      </c>
      <c r="E59" s="14" t="s">
        <v>23</v>
      </c>
      <c r="F59" s="14" t="s">
        <v>23</v>
      </c>
      <c r="G59" s="15">
        <f>COUNTIF(C59:F59,"N")</f>
        <v>0</v>
      </c>
    </row>
    <row r="60" spans="1:7" ht="25.5" customHeight="1" x14ac:dyDescent="0.25">
      <c r="A60" s="30" t="s">
        <v>77</v>
      </c>
      <c r="B60" s="17" t="s">
        <v>78</v>
      </c>
      <c r="C60" s="35">
        <v>1</v>
      </c>
      <c r="D60" s="35">
        <v>2</v>
      </c>
      <c r="E60" s="35">
        <v>4</v>
      </c>
      <c r="F60" s="35">
        <v>3</v>
      </c>
      <c r="G60" s="36"/>
    </row>
    <row r="61" spans="1:7" ht="13.35" customHeight="1" x14ac:dyDescent="0.25">
      <c r="A61" s="37" t="s">
        <v>79</v>
      </c>
      <c r="B61" s="22"/>
      <c r="C61" s="33"/>
      <c r="D61" s="33"/>
      <c r="E61" s="33"/>
      <c r="F61" s="33"/>
      <c r="G61" s="33"/>
    </row>
    <row r="62" spans="1:7" x14ac:dyDescent="0.25">
      <c r="A62" s="30" t="s">
        <v>80</v>
      </c>
      <c r="B62" s="38" t="s">
        <v>16</v>
      </c>
      <c r="C62" s="38">
        <v>1</v>
      </c>
      <c r="D62" s="38">
        <v>1</v>
      </c>
      <c r="E62" s="38">
        <v>1</v>
      </c>
      <c r="F62" s="38">
        <v>1</v>
      </c>
      <c r="G62" s="15">
        <f>COUNTIF(C62:F62,1)</f>
        <v>4</v>
      </c>
    </row>
    <row r="63" spans="1:7" x14ac:dyDescent="0.25">
      <c r="A63" s="39"/>
      <c r="B63" s="40"/>
      <c r="C63" s="39"/>
      <c r="D63" s="39"/>
      <c r="E63" s="39"/>
      <c r="F63" s="39"/>
    </row>
  </sheetData>
  <mergeCells count="9">
    <mergeCell ref="B48:B50"/>
    <mergeCell ref="B51:B52"/>
    <mergeCell ref="B57:B58"/>
    <mergeCell ref="B1:B2"/>
    <mergeCell ref="G1:G2"/>
    <mergeCell ref="B5:B6"/>
    <mergeCell ref="B10:B12"/>
    <mergeCell ref="B13:B21"/>
    <mergeCell ref="B22:B47"/>
  </mergeCells>
  <conditionalFormatting sqref="C8:F8">
    <cfRule type="expression" dxfId="4" priority="5">
      <formula>AND(CELL("type",C8)="v",C8&lt;20)</formula>
    </cfRule>
  </conditionalFormatting>
  <conditionalFormatting sqref="G4:G8 G56:G59 G10:G54">
    <cfRule type="cellIs" dxfId="3" priority="4" operator="greaterThan">
      <formula>0</formula>
    </cfRule>
  </conditionalFormatting>
  <conditionalFormatting sqref="C10:F59">
    <cfRule type="cellIs" dxfId="2" priority="3" operator="equal">
      <formula>"N"</formula>
    </cfRule>
  </conditionalFormatting>
  <conditionalFormatting sqref="C4:F7">
    <cfRule type="expression" dxfId="1" priority="2">
      <formula>AND(CELL("type",C4)="v",C4&lt;5)</formula>
    </cfRule>
  </conditionalFormatting>
  <conditionalFormatting sqref="C61:F61">
    <cfRule type="cellIs" dxfId="0" priority="1" operator="equal">
      <formula>"N"</formula>
    </cfRule>
  </conditionalFormatting>
  <printOptions horizontalCentered="1"/>
  <pageMargins left="0.7" right="0.7" top="0.75" bottom="0.75" header="0.3" footer="0.3"/>
  <pageSetup scale="77" orientation="portrait" r:id="rId1"/>
  <headerFooter>
    <oddHeader>&amp;C2022-301&amp;RPage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29" ma:contentTypeDescription="Create a new document." ma:contentTypeScope="" ma:versionID="4bcc1a00e4f25fad3a6d6cb889dca9b9">
  <xsd:schema xmlns:xsd="http://www.w3.org/2001/XMLSchema" xmlns:xs="http://www.w3.org/2001/XMLSchema" xmlns:p="http://schemas.microsoft.com/office/2006/metadata/properties" xmlns:ns2="31c33541-f0e7-4482-9c8a-fb53b33b075f" targetNamespace="http://schemas.microsoft.com/office/2006/metadata/properties" ma:root="true" ma:fieldsID="18214a23dc56d1c8a17be182c4cea3b9" ns2:_="">
    <xsd:import namespace="31c33541-f0e7-4482-9c8a-fb53b33b0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FC629-98E3-4AFE-9678-40365BB367A5}"/>
</file>

<file path=customXml/itemProps2.xml><?xml version="1.0" encoding="utf-8"?>
<ds:datastoreItem xmlns:ds="http://schemas.openxmlformats.org/officeDocument/2006/customXml" ds:itemID="{1ACFC535-8BCB-415C-A195-9DEDF5442A0A}"/>
</file>

<file path=customXml/itemProps3.xml><?xml version="1.0" encoding="utf-8"?>
<ds:datastoreItem xmlns:ds="http://schemas.openxmlformats.org/officeDocument/2006/customXml" ds:itemID="{DDADEA3E-9053-4598-A3D1-B61D6EE3F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scores'!Print_Area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2022-02-22T20:40:32Z</cp:lastPrinted>
  <dcterms:created xsi:type="dcterms:W3CDTF">2022-02-22T20:39:47Z</dcterms:created>
  <dcterms:modified xsi:type="dcterms:W3CDTF">2022-02-22T20:40:46Z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