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2 PSN/"/>
    </mc:Choice>
  </mc:AlternateContent>
  <xr:revisionPtr revIDLastSave="0" documentId="8_{3975ED06-3A1A-4E82-B3E6-429E389E6363}" xr6:coauthVersionLast="47" xr6:coauthVersionMax="47" xr10:uidLastSave="{00000000-0000-0000-0000-000000000000}"/>
  <bookViews>
    <workbookView xWindow="-120" yWindow="-120" windowWidth="29040" windowHeight="15840" xr2:uid="{C9FE68BC-7D81-4200-85B5-57CDFC59B86C}"/>
  </bookViews>
  <sheets>
    <sheet name="enter scores" sheetId="1" r:id="rId1"/>
  </sheets>
  <definedNames>
    <definedName name="_Hlk33200406" localSheetId="0">'enter scores'!$A$57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  <c r="F64" i="1"/>
  <c r="F63" i="1"/>
  <c r="F62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E14" i="1"/>
  <c r="E59" i="1" s="1"/>
  <c r="E60" i="1" s="1"/>
  <c r="D14" i="1"/>
  <c r="D59" i="1" s="1"/>
  <c r="D60" i="1" s="1"/>
  <c r="C14" i="1"/>
  <c r="C59" i="1" s="1"/>
  <c r="F58" i="1" l="1"/>
  <c r="F59" i="1"/>
  <c r="C60" i="1"/>
  <c r="F60" i="1" s="1"/>
</calcChain>
</file>

<file path=xl/sharedStrings.xml><?xml version="1.0" encoding="utf-8"?>
<sst xmlns="http://schemas.openxmlformats.org/spreadsheetml/2006/main" count="239" uniqueCount="88">
  <si>
    <t>Scoring Items</t>
  </si>
  <si>
    <t>Contributor/ Reporter</t>
  </si>
  <si>
    <t>2023-186SAN</t>
  </si>
  <si>
    <t>2023-187SAN</t>
  </si>
  <si>
    <t>2023-188SAN</t>
  </si>
  <si>
    <t>Count of Applications that did not meet requirement</t>
  </si>
  <si>
    <t>Development Name</t>
  </si>
  <si>
    <t>Eleven44</t>
  </si>
  <si>
    <t>The Egret</t>
  </si>
  <si>
    <t>Vincentian Villas</t>
  </si>
  <si>
    <t>Point Items</t>
  </si>
  <si>
    <t>Bookmarking Attachments prior to submission (Section Three, A.2.b.) (5 points)</t>
  </si>
  <si>
    <t>Sarah</t>
  </si>
  <si>
    <t>3.a.(4) Submission of Corporation-approved Pre-Application Meeting or Experience form, which meets the requirements of the RFA  (10 points)</t>
  </si>
  <si>
    <t>Mandy</t>
  </si>
  <si>
    <t>3.a.(5)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</si>
  <si>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</si>
  <si>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C.2. Operating/Managing Experience (maximum of 40 points)</t>
  </si>
  <si>
    <t>Diana</t>
  </si>
  <si>
    <t>C.3.a. Access to Community-Based General Services (maximum of 20 points)</t>
  </si>
  <si>
    <t>C.3.b.  Access to Community-Based Services and Resources that Address Tenants’ Needs (maximum of 35 points)</t>
  </si>
  <si>
    <t>Elaine</t>
  </si>
  <si>
    <t>C.4.a. Assist Intended Residents in Meeting their Housing Stability Needs, Goals and Expectations (maximum of 10 points)</t>
  </si>
  <si>
    <t>Ryan</t>
  </si>
  <si>
    <t>C.4.b. Assist Intended Residents in Meeting their Self-Sufficiency Needs, Goals and Expectations  (maximum of 10 points)</t>
  </si>
  <si>
    <t>C.5. Involvement in the Local Homeless Resources Network (maximum of 15 points)</t>
  </si>
  <si>
    <t>Total Points Awarded (maximum of 160)</t>
  </si>
  <si>
    <t>Eligibility Items</t>
  </si>
  <si>
    <t>Submission Requirements met (section Three, A.)</t>
  </si>
  <si>
    <t>Y</t>
  </si>
  <si>
    <t>N</t>
  </si>
  <si>
    <t>2.a.  Minimum Set-Aside Commitment for Permanent Supportive Housing for Persons with Special Needs selected</t>
  </si>
  <si>
    <t>2.b.  At least one Persons with Special Needs population selected</t>
  </si>
  <si>
    <t>3.a.(1) Name of Applicant provided</t>
  </si>
  <si>
    <t>3.a.(2) Evidence Applicant is a legally formed entity qualified to do business in the state of Florida as of the Application Deadline provided</t>
  </si>
  <si>
    <t>3.a.(3) Evidence that the Applicant qualifies as a Non-Profit Applicant provided</t>
  </si>
  <si>
    <t>3.a.(6)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</si>
  <si>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</si>
  <si>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</si>
  <si>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 Developer Experience Requirement met</t>
  </si>
  <si>
    <t>3.c.(1) Principals for Applicant and Developer(s) Disclosure Form provided and meets requirements</t>
  </si>
  <si>
    <t>3.d. Contact information for Management Company provided, if using a Management Company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</si>
  <si>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</si>
  <si>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</si>
  <si>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</si>
  <si>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4.c.(1) Development Type provided</t>
  </si>
  <si>
    <t>4.d.  Unit Characteristic Chart reflecting the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</si>
  <si>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</si>
  <si>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</si>
  <si>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</si>
  <si>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</si>
  <si>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</si>
  <si>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</si>
  <si>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6.d. Unit Mix provided and meets requirements</t>
  </si>
  <si>
    <t>6.e.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</si>
  <si>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</si>
  <si>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</si>
  <si>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</si>
  <si>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</si>
  <si>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Minimum Additional Green Building Features selected</t>
  </si>
  <si>
    <t>9. Services Coordination Experience Requirements met</t>
  </si>
  <si>
    <t>10.a.(1) Applicant’s SAIL Request Amount provided</t>
  </si>
  <si>
    <t>Lisa W</t>
  </si>
  <si>
    <t>10.a.(1) Applicant’s HOME-ARP Request Amount provided</t>
  </si>
  <si>
    <t>10.c. Development Cost Pro Forma provided reflecting that sources equal or exceed uses</t>
  </si>
  <si>
    <t>11.a. Units occupied question answered</t>
  </si>
  <si>
    <t>11.b.Tenant Relocation information provided, if applicable</t>
  </si>
  <si>
    <t>11.c.  Uniform Relocation Act questions answers</t>
  </si>
  <si>
    <t>C.1. Demographic Commitment description provided</t>
  </si>
  <si>
    <t>D.  Applicant Certification and Acknowledgement form provided and meets requirements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</si>
  <si>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</si>
  <si>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</si>
  <si>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</si>
  <si>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</si>
  <si>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 and Insurance Deficiency Requirement met(Section Five, A.1.)</t>
  </si>
  <si>
    <t>Kenny</t>
  </si>
  <si>
    <t>Minimum Total of 136 points met?</t>
  </si>
  <si>
    <t>Yes or No</t>
  </si>
  <si>
    <t>All Eligibility Requirements Met?</t>
  </si>
  <si>
    <t>Tie-Breaker Items</t>
  </si>
  <si>
    <t>10.d. Qualifying Financial Assistance Funding Preference (Section Five, B.3.a.) (Y/N)</t>
  </si>
  <si>
    <t>Eligible SAIL plus Eligible HOME-ARP Request Amount as a Percentage of the Total Development Cost as 90% or Less Funding Preference (Section Five, B.3.c.) (Y/N)</t>
  </si>
  <si>
    <t>Florida Job Creation Preference (Item 1 of Exhibit C) (Y/N)</t>
  </si>
  <si>
    <t>Lottery Number</t>
  </si>
  <si>
    <t>Inspector General</t>
  </si>
  <si>
    <t>Goal</t>
  </si>
  <si>
    <t>Tier Level (Section Five, B.1.)</t>
  </si>
  <si>
    <t>2.c. Qualifies for the Youth Aging Out of Foster Care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</si>
</sst>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5207CC6E-3196-403C-B8BD-C3E3E2DEB2CD}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8DB7-A596-4533-94E8-C6403BCF4E9B}">
  <dimension ref="A1:J68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8.7109375" defaultRowHeight="12.75" x14ac:dyDescent="0.2"/>
  <cols>
    <col min="1" max="1" width="55.28515625" style="45" customWidth="1"/>
    <col min="2" max="5" width="11.28515625" style="5" customWidth="1"/>
    <col min="6" max="6" width="15.5703125" style="5" customWidth="1"/>
    <col min="7" max="16384" width="8.7109375" style="5"/>
  </cols>
  <sheetData>
    <row r="1" spans="1:6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7" customFormat="1" ht="35.65" customHeight="1" x14ac:dyDescent="0.2">
      <c r="A2" s="3" t="s">
        <v>6</v>
      </c>
      <c r="B2" s="2"/>
      <c r="C2" s="3" t="s">
        <v>7</v>
      </c>
      <c r="D2" s="3" t="s">
        <v>8</v>
      </c>
      <c r="E2" s="3" t="s">
        <v>9</v>
      </c>
      <c r="F2" s="6"/>
    </row>
    <row r="3" spans="1:6" x14ac:dyDescent="0.2">
      <c r="A3" s="8" t="s">
        <v>10</v>
      </c>
      <c r="B3" s="9"/>
      <c r="C3" s="9"/>
      <c r="D3" s="9"/>
      <c r="E3" s="9"/>
      <c r="F3" s="10"/>
    </row>
    <row r="4" spans="1:6" ht="25.5" x14ac:dyDescent="0.2">
      <c r="A4" s="11" t="s">
        <v>11</v>
      </c>
      <c r="B4" s="12" t="s">
        <v>12</v>
      </c>
      <c r="C4" s="13">
        <v>5</v>
      </c>
      <c r="D4" s="13">
        <v>5</v>
      </c>
      <c r="E4" s="13">
        <v>5</v>
      </c>
      <c r="F4" s="14"/>
    </row>
    <row r="5" spans="1:6" ht="38.25" x14ac:dyDescent="0.2">
      <c r="A5" s="15" t="s">
        <v>13</v>
      </c>
      <c r="B5" s="16" t="s">
        <v>14</v>
      </c>
      <c r="C5" s="13">
        <v>10</v>
      </c>
      <c r="D5" s="13">
        <v>10</v>
      </c>
      <c r="E5" s="13">
        <v>10</v>
      </c>
      <c r="F5" s="17"/>
    </row>
    <row r="6" spans="1:6" ht="63.75" x14ac:dyDescent="0.2">
      <c r="A6" s="15" t="s">
        <v>15</v>
      </c>
      <c r="B6" s="16"/>
      <c r="C6" s="13">
        <v>10</v>
      </c>
      <c r="D6" s="13">
        <v>10</v>
      </c>
      <c r="E6" s="13">
        <v>10</v>
      </c>
      <c r="F6" s="17"/>
    </row>
    <row r="7" spans="1:6" ht="63.75" x14ac:dyDescent="0.2">
      <c r="A7" s="15" t="s">
        <v>16</v>
      </c>
      <c r="B7" s="18"/>
      <c r="C7" s="13">
        <v>5</v>
      </c>
      <c r="D7" s="13">
        <v>5</v>
      </c>
      <c r="E7" s="13">
        <v>0</v>
      </c>
      <c r="F7" s="17"/>
    </row>
    <row r="8" spans="1:6" x14ac:dyDescent="0.2">
      <c r="A8" s="15" t="s">
        <v>17</v>
      </c>
      <c r="B8" s="19" t="s">
        <v>18</v>
      </c>
      <c r="C8" s="13">
        <v>35</v>
      </c>
      <c r="D8" s="13">
        <v>35</v>
      </c>
      <c r="E8" s="13">
        <v>37</v>
      </c>
      <c r="F8" s="17"/>
    </row>
    <row r="9" spans="1:6" ht="25.5" x14ac:dyDescent="0.2">
      <c r="A9" s="20" t="s">
        <v>19</v>
      </c>
      <c r="B9" s="18"/>
      <c r="C9" s="13">
        <v>15</v>
      </c>
      <c r="D9" s="13">
        <v>14</v>
      </c>
      <c r="E9" s="13">
        <v>18</v>
      </c>
      <c r="F9" s="17"/>
    </row>
    <row r="10" spans="1:6" ht="25.5" x14ac:dyDescent="0.2">
      <c r="A10" s="21" t="s">
        <v>20</v>
      </c>
      <c r="B10" s="22" t="s">
        <v>21</v>
      </c>
      <c r="C10" s="13">
        <v>32</v>
      </c>
      <c r="D10" s="13">
        <v>32</v>
      </c>
      <c r="E10" s="13">
        <v>30</v>
      </c>
      <c r="F10" s="17"/>
    </row>
    <row r="11" spans="1:6" ht="25.5" x14ac:dyDescent="0.2">
      <c r="A11" s="23" t="s">
        <v>22</v>
      </c>
      <c r="B11" s="19" t="s">
        <v>23</v>
      </c>
      <c r="C11" s="13">
        <v>7</v>
      </c>
      <c r="D11" s="13">
        <v>7</v>
      </c>
      <c r="E11" s="13">
        <v>9</v>
      </c>
      <c r="F11" s="17"/>
    </row>
    <row r="12" spans="1:6" ht="25.5" x14ac:dyDescent="0.2">
      <c r="A12" s="24" t="s">
        <v>24</v>
      </c>
      <c r="B12" s="18"/>
      <c r="C12" s="25">
        <v>6</v>
      </c>
      <c r="D12" s="25">
        <v>6</v>
      </c>
      <c r="E12" s="25">
        <v>8</v>
      </c>
      <c r="F12" s="17"/>
    </row>
    <row r="13" spans="1:6" ht="25.5" x14ac:dyDescent="0.2">
      <c r="A13" s="24" t="s">
        <v>25</v>
      </c>
      <c r="B13" s="22" t="s">
        <v>21</v>
      </c>
      <c r="C13" s="25">
        <v>14</v>
      </c>
      <c r="D13" s="25">
        <v>14</v>
      </c>
      <c r="E13" s="25">
        <v>15</v>
      </c>
      <c r="F13" s="17"/>
    </row>
    <row r="14" spans="1:6" s="7" customFormat="1" x14ac:dyDescent="0.2">
      <c r="A14" s="26" t="s">
        <v>26</v>
      </c>
      <c r="B14" s="27"/>
      <c r="C14" s="28">
        <f>SUM(C4:C13)</f>
        <v>139</v>
      </c>
      <c r="D14" s="28">
        <f>SUM(D4:D13)</f>
        <v>138</v>
      </c>
      <c r="E14" s="28">
        <f>SUM(E4:E13)</f>
        <v>142</v>
      </c>
      <c r="F14" s="29"/>
    </row>
    <row r="15" spans="1:6" x14ac:dyDescent="0.2">
      <c r="A15" s="30" t="s">
        <v>27</v>
      </c>
      <c r="B15" s="9"/>
      <c r="C15" s="9"/>
      <c r="D15" s="9"/>
      <c r="E15" s="9"/>
      <c r="F15" s="10"/>
    </row>
    <row r="16" spans="1:6" x14ac:dyDescent="0.2">
      <c r="A16" s="15" t="s">
        <v>28</v>
      </c>
      <c r="B16" s="19" t="s">
        <v>12</v>
      </c>
      <c r="C16" s="13" t="s">
        <v>29</v>
      </c>
      <c r="D16" s="13" t="s">
        <v>29</v>
      </c>
      <c r="E16" s="13" t="s">
        <v>30</v>
      </c>
      <c r="F16" s="31">
        <f t="shared" ref="F16:F60" si="0">COUNTIF(C16:E16,"=N")</f>
        <v>1</v>
      </c>
    </row>
    <row r="17" spans="1:6" ht="25.5" x14ac:dyDescent="0.2">
      <c r="A17" s="15" t="s">
        <v>31</v>
      </c>
      <c r="B17" s="16"/>
      <c r="C17" s="5" t="s">
        <v>29</v>
      </c>
      <c r="D17" s="5" t="s">
        <v>29</v>
      </c>
      <c r="E17" s="5" t="s">
        <v>29</v>
      </c>
      <c r="F17" s="31">
        <f t="shared" ref="F17:F24" si="1">COUNTIF(C18:E18,"=N")</f>
        <v>0</v>
      </c>
    </row>
    <row r="18" spans="1:6" x14ac:dyDescent="0.2">
      <c r="A18" s="15" t="s">
        <v>32</v>
      </c>
      <c r="B18" s="18"/>
      <c r="C18" s="13" t="s">
        <v>29</v>
      </c>
      <c r="D18" s="13" t="s">
        <v>29</v>
      </c>
      <c r="E18" s="13" t="s">
        <v>29</v>
      </c>
      <c r="F18" s="31">
        <f t="shared" si="1"/>
        <v>0</v>
      </c>
    </row>
    <row r="19" spans="1:6" x14ac:dyDescent="0.2">
      <c r="A19" s="15" t="s">
        <v>33</v>
      </c>
      <c r="B19" s="32" t="s">
        <v>14</v>
      </c>
      <c r="C19" s="13" t="s">
        <v>29</v>
      </c>
      <c r="D19" s="13" t="s">
        <v>29</v>
      </c>
      <c r="E19" s="13" t="s">
        <v>29</v>
      </c>
      <c r="F19" s="31">
        <f t="shared" si="1"/>
        <v>0</v>
      </c>
    </row>
    <row r="20" spans="1:6" ht="38.25" x14ac:dyDescent="0.2">
      <c r="A20" s="15" t="s">
        <v>34</v>
      </c>
      <c r="B20" s="33"/>
      <c r="C20" s="13" t="s">
        <v>29</v>
      </c>
      <c r="D20" s="13" t="s">
        <v>29</v>
      </c>
      <c r="E20" s="13" t="s">
        <v>29</v>
      </c>
      <c r="F20" s="31">
        <f t="shared" si="1"/>
        <v>0</v>
      </c>
    </row>
    <row r="21" spans="1:6" ht="25.5" x14ac:dyDescent="0.2">
      <c r="A21" s="15" t="s">
        <v>35</v>
      </c>
      <c r="B21" s="33"/>
      <c r="C21" s="13" t="s">
        <v>29</v>
      </c>
      <c r="D21" s="13" t="s">
        <v>29</v>
      </c>
      <c r="E21" s="13" t="s">
        <v>29</v>
      </c>
      <c r="F21" s="31">
        <f t="shared" si="1"/>
        <v>0</v>
      </c>
    </row>
    <row r="22" spans="1:6" ht="38.25" x14ac:dyDescent="0.2">
      <c r="A22" s="34" t="s">
        <v>36</v>
      </c>
      <c r="B22" s="33"/>
      <c r="C22" s="13" t="s">
        <v>29</v>
      </c>
      <c r="D22" s="13" t="s">
        <v>29</v>
      </c>
      <c r="E22" s="13" t="s">
        <v>29</v>
      </c>
      <c r="F22" s="31">
        <f t="shared" si="1"/>
        <v>0</v>
      </c>
    </row>
    <row r="23" spans="1:6" x14ac:dyDescent="0.2">
      <c r="A23" s="15" t="s">
        <v>37</v>
      </c>
      <c r="B23" s="33"/>
      <c r="C23" s="13" t="s">
        <v>29</v>
      </c>
      <c r="D23" s="13" t="s">
        <v>29</v>
      </c>
      <c r="E23" s="13" t="s">
        <v>29</v>
      </c>
      <c r="F23" s="31">
        <f t="shared" si="1"/>
        <v>0</v>
      </c>
    </row>
    <row r="24" spans="1:6" ht="38.25" x14ac:dyDescent="0.2">
      <c r="A24" s="15" t="s">
        <v>38</v>
      </c>
      <c r="B24" s="33"/>
      <c r="C24" s="13" t="s">
        <v>29</v>
      </c>
      <c r="D24" s="13" t="s">
        <v>29</v>
      </c>
      <c r="E24" s="13" t="s">
        <v>29</v>
      </c>
      <c r="F24" s="31">
        <f t="shared" si="1"/>
        <v>0</v>
      </c>
    </row>
    <row r="25" spans="1:6" x14ac:dyDescent="0.2">
      <c r="A25" s="15" t="s">
        <v>39</v>
      </c>
      <c r="B25" s="33"/>
      <c r="C25" s="13" t="s">
        <v>29</v>
      </c>
      <c r="D25" s="13" t="s">
        <v>29</v>
      </c>
      <c r="E25" s="13" t="s">
        <v>29</v>
      </c>
      <c r="F25" s="31">
        <f>COUNTIF(C25:E25,"=N")</f>
        <v>0</v>
      </c>
    </row>
    <row r="26" spans="1:6" ht="25.5" x14ac:dyDescent="0.2">
      <c r="A26" s="15" t="s">
        <v>40</v>
      </c>
      <c r="B26" s="33"/>
      <c r="C26" s="13" t="s">
        <v>29</v>
      </c>
      <c r="D26" s="13" t="s">
        <v>29</v>
      </c>
      <c r="E26" s="13" t="s">
        <v>30</v>
      </c>
      <c r="F26" s="31">
        <f t="shared" si="0"/>
        <v>1</v>
      </c>
    </row>
    <row r="27" spans="1:6" ht="25.5" x14ac:dyDescent="0.2">
      <c r="A27" s="15" t="s">
        <v>41</v>
      </c>
      <c r="B27" s="33"/>
      <c r="C27" s="5" t="s">
        <v>29</v>
      </c>
      <c r="D27" s="5" t="s">
        <v>29</v>
      </c>
      <c r="E27" s="5" t="s">
        <v>29</v>
      </c>
      <c r="F27" s="31">
        <f t="shared" ref="F27:F40" si="2">COUNTIF(C28:E28,"=N")</f>
        <v>0</v>
      </c>
    </row>
    <row r="28" spans="1:6" x14ac:dyDescent="0.2">
      <c r="A28" s="15" t="s">
        <v>42</v>
      </c>
      <c r="B28" s="33"/>
      <c r="C28" s="13" t="s">
        <v>29</v>
      </c>
      <c r="D28" s="13" t="s">
        <v>29</v>
      </c>
      <c r="E28" s="13" t="s">
        <v>29</v>
      </c>
      <c r="F28" s="31">
        <f t="shared" si="2"/>
        <v>0</v>
      </c>
    </row>
    <row r="29" spans="1:6" ht="25.5" x14ac:dyDescent="0.2">
      <c r="A29" s="15" t="s">
        <v>43</v>
      </c>
      <c r="B29" s="35"/>
      <c r="C29" s="13" t="s">
        <v>29</v>
      </c>
      <c r="D29" s="13" t="s">
        <v>29</v>
      </c>
      <c r="E29" s="13" t="s">
        <v>29</v>
      </c>
      <c r="F29" s="31">
        <f t="shared" si="2"/>
        <v>0</v>
      </c>
    </row>
    <row r="30" spans="1:6" x14ac:dyDescent="0.2">
      <c r="A30" s="15" t="s">
        <v>44</v>
      </c>
      <c r="B30" s="32" t="s">
        <v>12</v>
      </c>
      <c r="C30" s="13" t="s">
        <v>29</v>
      </c>
      <c r="D30" s="13" t="s">
        <v>29</v>
      </c>
      <c r="E30" s="13" t="s">
        <v>29</v>
      </c>
      <c r="F30" s="31">
        <f t="shared" si="2"/>
        <v>0</v>
      </c>
    </row>
    <row r="31" spans="1:6" x14ac:dyDescent="0.2">
      <c r="A31" s="15" t="s">
        <v>45</v>
      </c>
      <c r="B31" s="33"/>
      <c r="C31" s="13" t="s">
        <v>29</v>
      </c>
      <c r="D31" s="13" t="s">
        <v>29</v>
      </c>
      <c r="E31" s="13" t="s">
        <v>29</v>
      </c>
      <c r="F31" s="31">
        <f t="shared" si="2"/>
        <v>0</v>
      </c>
    </row>
    <row r="32" spans="1:6" ht="38.25" x14ac:dyDescent="0.2">
      <c r="A32" s="15" t="s">
        <v>46</v>
      </c>
      <c r="B32" s="33"/>
      <c r="C32" s="13" t="s">
        <v>29</v>
      </c>
      <c r="D32" s="13" t="s">
        <v>29</v>
      </c>
      <c r="E32" s="13" t="s">
        <v>29</v>
      </c>
      <c r="F32" s="31">
        <f t="shared" si="2"/>
        <v>0</v>
      </c>
    </row>
    <row r="33" spans="1:6" x14ac:dyDescent="0.2">
      <c r="A33" s="15" t="s">
        <v>47</v>
      </c>
      <c r="B33" s="33"/>
      <c r="C33" s="13" t="s">
        <v>29</v>
      </c>
      <c r="D33" s="13" t="s">
        <v>29</v>
      </c>
      <c r="E33" s="13" t="s">
        <v>29</v>
      </c>
      <c r="F33" s="31">
        <f t="shared" si="2"/>
        <v>0</v>
      </c>
    </row>
    <row r="34" spans="1:6" x14ac:dyDescent="0.2">
      <c r="A34" s="15" t="s">
        <v>48</v>
      </c>
      <c r="B34" s="33"/>
      <c r="C34" s="13" t="s">
        <v>29</v>
      </c>
      <c r="D34" s="13" t="s">
        <v>29</v>
      </c>
      <c r="E34" s="13" t="s">
        <v>29</v>
      </c>
      <c r="F34" s="31">
        <f t="shared" si="2"/>
        <v>0</v>
      </c>
    </row>
    <row r="35" spans="1:6" x14ac:dyDescent="0.2">
      <c r="A35" s="15" t="s">
        <v>49</v>
      </c>
      <c r="B35" s="33"/>
      <c r="C35" s="13" t="s">
        <v>29</v>
      </c>
      <c r="D35" s="13" t="s">
        <v>29</v>
      </c>
      <c r="E35" s="13" t="s">
        <v>29</v>
      </c>
      <c r="F35" s="31">
        <f t="shared" si="2"/>
        <v>0</v>
      </c>
    </row>
    <row r="36" spans="1:6" x14ac:dyDescent="0.2">
      <c r="A36" s="15" t="s">
        <v>50</v>
      </c>
      <c r="B36" s="33"/>
      <c r="C36" s="13" t="s">
        <v>29</v>
      </c>
      <c r="D36" s="13" t="s">
        <v>29</v>
      </c>
      <c r="E36" s="13" t="s">
        <v>29</v>
      </c>
      <c r="F36" s="31">
        <f t="shared" si="2"/>
        <v>0</v>
      </c>
    </row>
    <row r="37" spans="1:6" ht="25.5" x14ac:dyDescent="0.2">
      <c r="A37" s="15" t="s">
        <v>51</v>
      </c>
      <c r="B37" s="33"/>
      <c r="C37" s="13" t="s">
        <v>29</v>
      </c>
      <c r="D37" s="13" t="s">
        <v>29</v>
      </c>
      <c r="E37" s="13" t="s">
        <v>29</v>
      </c>
      <c r="F37" s="31">
        <f t="shared" si="2"/>
        <v>0</v>
      </c>
    </row>
    <row r="38" spans="1:6" x14ac:dyDescent="0.2">
      <c r="A38" s="15" t="s">
        <v>52</v>
      </c>
      <c r="B38" s="33"/>
      <c r="C38" s="13" t="s">
        <v>29</v>
      </c>
      <c r="D38" s="13" t="s">
        <v>29</v>
      </c>
      <c r="E38" s="13" t="s">
        <v>29</v>
      </c>
      <c r="F38" s="31">
        <f t="shared" si="2"/>
        <v>0</v>
      </c>
    </row>
    <row r="39" spans="1:6" x14ac:dyDescent="0.2">
      <c r="A39" s="15" t="s">
        <v>53</v>
      </c>
      <c r="B39" s="33"/>
      <c r="C39" s="13" t="s">
        <v>29</v>
      </c>
      <c r="D39" s="13" t="s">
        <v>29</v>
      </c>
      <c r="E39" s="13" t="s">
        <v>29</v>
      </c>
      <c r="F39" s="31">
        <f t="shared" si="2"/>
        <v>0</v>
      </c>
    </row>
    <row r="40" spans="1:6" x14ac:dyDescent="0.2">
      <c r="A40" s="15" t="s">
        <v>54</v>
      </c>
      <c r="B40" s="33"/>
      <c r="C40" s="13" t="s">
        <v>29</v>
      </c>
      <c r="D40" s="13" t="s">
        <v>29</v>
      </c>
      <c r="E40" s="13" t="s">
        <v>29</v>
      </c>
      <c r="F40" s="31">
        <f t="shared" si="2"/>
        <v>0</v>
      </c>
    </row>
    <row r="41" spans="1:6" x14ac:dyDescent="0.2">
      <c r="A41" s="15" t="s">
        <v>55</v>
      </c>
      <c r="B41" s="33"/>
      <c r="C41" s="13" t="s">
        <v>29</v>
      </c>
      <c r="D41" s="13" t="s">
        <v>29</v>
      </c>
      <c r="E41" s="13" t="s">
        <v>29</v>
      </c>
      <c r="F41" s="31">
        <f t="shared" si="0"/>
        <v>0</v>
      </c>
    </row>
    <row r="42" spans="1:6" x14ac:dyDescent="0.2">
      <c r="A42" s="15" t="s">
        <v>56</v>
      </c>
      <c r="B42" s="33"/>
      <c r="C42" s="13" t="s">
        <v>29</v>
      </c>
      <c r="D42" s="13" t="s">
        <v>29</v>
      </c>
      <c r="E42" s="13" t="s">
        <v>30</v>
      </c>
      <c r="F42" s="31">
        <f t="shared" si="0"/>
        <v>1</v>
      </c>
    </row>
    <row r="43" spans="1:6" x14ac:dyDescent="0.2">
      <c r="A43" s="15" t="s">
        <v>57</v>
      </c>
      <c r="B43" s="33"/>
      <c r="C43" s="13" t="s">
        <v>29</v>
      </c>
      <c r="D43" s="13" t="s">
        <v>29</v>
      </c>
      <c r="E43" s="13" t="s">
        <v>29</v>
      </c>
      <c r="F43" s="31">
        <f t="shared" si="0"/>
        <v>0</v>
      </c>
    </row>
    <row r="44" spans="1:6" x14ac:dyDescent="0.2">
      <c r="A44" s="15" t="s">
        <v>58</v>
      </c>
      <c r="B44" s="33"/>
      <c r="C44" s="13" t="s">
        <v>29</v>
      </c>
      <c r="D44" s="13" t="s">
        <v>29</v>
      </c>
      <c r="E44" s="13" t="s">
        <v>29</v>
      </c>
      <c r="F44" s="31">
        <f t="shared" si="0"/>
        <v>0</v>
      </c>
    </row>
    <row r="45" spans="1:6" x14ac:dyDescent="0.2">
      <c r="A45" s="15" t="s">
        <v>59</v>
      </c>
      <c r="B45" s="33"/>
      <c r="C45" s="13" t="s">
        <v>29</v>
      </c>
      <c r="D45" s="13" t="s">
        <v>29</v>
      </c>
      <c r="E45" s="13" t="s">
        <v>29</v>
      </c>
      <c r="F45" s="31">
        <f t="shared" si="0"/>
        <v>0</v>
      </c>
    </row>
    <row r="46" spans="1:6" x14ac:dyDescent="0.2">
      <c r="A46" s="15" t="s">
        <v>60</v>
      </c>
      <c r="B46" s="35"/>
      <c r="C46" s="13" t="s">
        <v>29</v>
      </c>
      <c r="D46" s="13" t="s">
        <v>29</v>
      </c>
      <c r="E46" s="13" t="s">
        <v>29</v>
      </c>
      <c r="F46" s="31">
        <f t="shared" si="0"/>
        <v>0</v>
      </c>
    </row>
    <row r="47" spans="1:6" x14ac:dyDescent="0.2">
      <c r="A47" s="15" t="s">
        <v>61</v>
      </c>
      <c r="B47" s="32" t="s">
        <v>62</v>
      </c>
      <c r="C47" s="13" t="s">
        <v>29</v>
      </c>
      <c r="D47" s="13" t="s">
        <v>29</v>
      </c>
      <c r="E47" s="13" t="s">
        <v>29</v>
      </c>
      <c r="F47" s="31">
        <f t="shared" si="0"/>
        <v>0</v>
      </c>
    </row>
    <row r="48" spans="1:6" x14ac:dyDescent="0.2">
      <c r="A48" s="15" t="s">
        <v>63</v>
      </c>
      <c r="B48" s="33"/>
      <c r="C48" s="13" t="s">
        <v>29</v>
      </c>
      <c r="D48" s="13" t="s">
        <v>29</v>
      </c>
      <c r="E48" s="13" t="s">
        <v>29</v>
      </c>
      <c r="F48" s="31">
        <f t="shared" si="0"/>
        <v>0</v>
      </c>
    </row>
    <row r="49" spans="1:10" ht="25.5" x14ac:dyDescent="0.2">
      <c r="A49" s="15" t="s">
        <v>64</v>
      </c>
      <c r="B49" s="35"/>
      <c r="C49" s="13" t="s">
        <v>29</v>
      </c>
      <c r="D49" s="13" t="s">
        <v>29</v>
      </c>
      <c r="E49" s="13" t="s">
        <v>30</v>
      </c>
      <c r="F49" s="31">
        <f t="shared" si="0"/>
        <v>1</v>
      </c>
    </row>
    <row r="50" spans="1:10" x14ac:dyDescent="0.2">
      <c r="A50" s="15" t="s">
        <v>65</v>
      </c>
      <c r="B50" s="32" t="s">
        <v>12</v>
      </c>
      <c r="C50" s="5" t="s">
        <v>29</v>
      </c>
      <c r="D50" s="5" t="s">
        <v>29</v>
      </c>
      <c r="E50" s="5" t="s">
        <v>29</v>
      </c>
      <c r="F50" s="31">
        <f t="shared" ref="F50:F58" si="3">COUNTIF(C51:E51,"=N")</f>
        <v>0</v>
      </c>
    </row>
    <row r="51" spans="1:10" x14ac:dyDescent="0.2">
      <c r="A51" s="15" t="s">
        <v>66</v>
      </c>
      <c r="B51" s="33"/>
      <c r="C51" s="13" t="s">
        <v>29</v>
      </c>
      <c r="D51" s="13" t="s">
        <v>29</v>
      </c>
      <c r="E51" s="13" t="s">
        <v>29</v>
      </c>
      <c r="F51" s="31">
        <f t="shared" si="3"/>
        <v>0</v>
      </c>
    </row>
    <row r="52" spans="1:10" x14ac:dyDescent="0.2">
      <c r="A52" s="15" t="s">
        <v>67</v>
      </c>
      <c r="B52" s="35"/>
      <c r="C52" s="13" t="s">
        <v>29</v>
      </c>
      <c r="D52" s="13" t="s">
        <v>29</v>
      </c>
      <c r="E52" s="13" t="s">
        <v>29</v>
      </c>
      <c r="F52" s="31">
        <f t="shared" si="3"/>
        <v>0</v>
      </c>
    </row>
    <row r="53" spans="1:10" x14ac:dyDescent="0.2">
      <c r="A53" s="15" t="s">
        <v>68</v>
      </c>
      <c r="B53" s="22" t="s">
        <v>18</v>
      </c>
      <c r="C53" s="13" t="s">
        <v>29</v>
      </c>
      <c r="D53" s="13" t="s">
        <v>29</v>
      </c>
      <c r="E53" s="13" t="s">
        <v>29</v>
      </c>
      <c r="F53" s="31">
        <f t="shared" si="3"/>
        <v>0</v>
      </c>
    </row>
    <row r="54" spans="1:10" ht="25.5" x14ac:dyDescent="0.2">
      <c r="A54" s="15" t="s">
        <v>69</v>
      </c>
      <c r="B54" s="22" t="s">
        <v>12</v>
      </c>
      <c r="C54" s="13" t="s">
        <v>29</v>
      </c>
      <c r="D54" s="13" t="s">
        <v>29</v>
      </c>
      <c r="E54" s="13" t="s">
        <v>29</v>
      </c>
      <c r="F54" s="31">
        <f t="shared" si="3"/>
        <v>0</v>
      </c>
    </row>
    <row r="55" spans="1:10" x14ac:dyDescent="0.2">
      <c r="A55" s="34" t="s">
        <v>70</v>
      </c>
      <c r="B55" s="36" t="s">
        <v>62</v>
      </c>
      <c r="C55" s="13" t="s">
        <v>29</v>
      </c>
      <c r="D55" s="13" t="s">
        <v>29</v>
      </c>
      <c r="E55" s="13" t="s">
        <v>29</v>
      </c>
      <c r="F55" s="31">
        <f t="shared" si="3"/>
        <v>0</v>
      </c>
    </row>
    <row r="56" spans="1:10" ht="25.5" x14ac:dyDescent="0.2">
      <c r="A56" s="15" t="s">
        <v>71</v>
      </c>
      <c r="B56" s="33" t="s">
        <v>72</v>
      </c>
      <c r="C56" s="13" t="s">
        <v>29</v>
      </c>
      <c r="D56" s="13" t="s">
        <v>29</v>
      </c>
      <c r="E56" s="13" t="s">
        <v>29</v>
      </c>
      <c r="F56" s="31">
        <f t="shared" si="3"/>
        <v>0</v>
      </c>
    </row>
    <row r="57" spans="1:10" x14ac:dyDescent="0.2">
      <c r="A57" s="15" t="s">
        <v>73</v>
      </c>
      <c r="B57" s="35"/>
      <c r="C57" s="13" t="s">
        <v>29</v>
      </c>
      <c r="D57" s="13" t="s">
        <v>29</v>
      </c>
      <c r="E57" s="13" t="s">
        <v>29</v>
      </c>
      <c r="F57" s="31">
        <f t="shared" si="3"/>
        <v>0</v>
      </c>
    </row>
    <row r="58" spans="1:10" s="7" customFormat="1" ht="25.5" x14ac:dyDescent="0.2">
      <c r="A58" s="37" t="s">
        <v>74</v>
      </c>
      <c r="B58" s="38" t="s">
        <v>75</v>
      </c>
      <c r="C58" s="13" t="s">
        <v>29</v>
      </c>
      <c r="D58" s="13" t="s">
        <v>29</v>
      </c>
      <c r="E58" s="13" t="s">
        <v>29</v>
      </c>
      <c r="F58" s="31">
        <f t="shared" si="3"/>
        <v>0</v>
      </c>
    </row>
    <row r="59" spans="1:10" s="7" customFormat="1" x14ac:dyDescent="0.2">
      <c r="A59" s="39" t="s">
        <v>76</v>
      </c>
      <c r="B59" s="40" t="s">
        <v>77</v>
      </c>
      <c r="C59" s="40" t="str">
        <f>IF(C12="","",IF(C14&gt;=136,"Y","N"))</f>
        <v>Y</v>
      </c>
      <c r="D59" s="40" t="str">
        <f t="shared" ref="D59:E59" si="4">IF(D12="","",IF(D14&gt;=136,"Y","N"))</f>
        <v>Y</v>
      </c>
      <c r="E59" s="40" t="str">
        <f t="shared" si="4"/>
        <v>Y</v>
      </c>
      <c r="F59" s="31">
        <f t="shared" si="0"/>
        <v>0</v>
      </c>
    </row>
    <row r="60" spans="1:10" s="7" customFormat="1" x14ac:dyDescent="0.2">
      <c r="A60" s="39" t="s">
        <v>78</v>
      </c>
      <c r="B60" s="40" t="s">
        <v>77</v>
      </c>
      <c r="C60" s="40" t="str">
        <f>IF(C58="","",IF(OR(C16="N",C54="N",C17="N",C18="N",C53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,C58="N",C59="N"),"N","Y"))</f>
        <v>Y</v>
      </c>
      <c r="D60" s="40" t="str">
        <f t="shared" ref="D60:E60" si="5">IF(D58="","",IF(OR(D16="N",D54="N",D17="N",D18="N",D53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D57="N",D58="N",D59="N"),"N","Y"))</f>
        <v>Y</v>
      </c>
      <c r="E60" s="40" t="str">
        <f t="shared" si="5"/>
        <v>N</v>
      </c>
      <c r="F60" s="31">
        <f t="shared" si="0"/>
        <v>1</v>
      </c>
    </row>
    <row r="61" spans="1:10" x14ac:dyDescent="0.2">
      <c r="A61" s="30" t="s">
        <v>79</v>
      </c>
      <c r="B61" s="9"/>
      <c r="C61" s="9"/>
      <c r="D61" s="9"/>
      <c r="E61" s="9"/>
      <c r="F61" s="9"/>
    </row>
    <row r="62" spans="1:10" ht="25.5" x14ac:dyDescent="0.2">
      <c r="A62" s="37" t="s">
        <v>80</v>
      </c>
      <c r="B62" s="41" t="s">
        <v>62</v>
      </c>
      <c r="C62" s="13" t="s">
        <v>29</v>
      </c>
      <c r="D62" s="13" t="s">
        <v>29</v>
      </c>
      <c r="E62" s="13" t="s">
        <v>30</v>
      </c>
      <c r="F62" s="31">
        <f>COUNTIF(C62:E62,"=N")</f>
        <v>1</v>
      </c>
      <c r="J62" s="42"/>
    </row>
    <row r="63" spans="1:10" ht="38.25" x14ac:dyDescent="0.2">
      <c r="A63" s="37" t="s">
        <v>81</v>
      </c>
      <c r="B63" s="41"/>
      <c r="C63" s="13" t="s">
        <v>29</v>
      </c>
      <c r="D63" s="13" t="s">
        <v>29</v>
      </c>
      <c r="E63" s="13" t="s">
        <v>29</v>
      </c>
      <c r="F63" s="31">
        <f>COUNTIF(C63:E63,"=N")</f>
        <v>0</v>
      </c>
      <c r="J63" s="42"/>
    </row>
    <row r="64" spans="1:10" x14ac:dyDescent="0.2">
      <c r="A64" s="37" t="s">
        <v>82</v>
      </c>
      <c r="B64" s="41"/>
      <c r="C64" s="13" t="s">
        <v>29</v>
      </c>
      <c r="D64" s="13" t="s">
        <v>30</v>
      </c>
      <c r="E64" s="13" t="s">
        <v>29</v>
      </c>
      <c r="F64" s="31">
        <f>COUNTIF(C64:E64,"=N")</f>
        <v>1</v>
      </c>
      <c r="J64" s="42"/>
    </row>
    <row r="65" spans="1:10" ht="25.5" x14ac:dyDescent="0.2">
      <c r="A65" s="37" t="s">
        <v>83</v>
      </c>
      <c r="B65" s="22" t="s">
        <v>84</v>
      </c>
      <c r="C65" s="43">
        <v>1</v>
      </c>
      <c r="D65" s="43">
        <v>3</v>
      </c>
      <c r="E65" s="43">
        <v>2</v>
      </c>
      <c r="F65" s="44"/>
      <c r="J65" s="42"/>
    </row>
    <row r="66" spans="1:10" x14ac:dyDescent="0.2">
      <c r="A66" s="30" t="s">
        <v>85</v>
      </c>
      <c r="B66" s="9"/>
      <c r="C66" s="9"/>
      <c r="D66" s="9"/>
      <c r="E66" s="9"/>
      <c r="F66" s="9"/>
    </row>
    <row r="67" spans="1:10" x14ac:dyDescent="0.2">
      <c r="A67" s="37" t="s">
        <v>86</v>
      </c>
      <c r="B67" s="22" t="s">
        <v>14</v>
      </c>
      <c r="C67" s="13">
        <v>1</v>
      </c>
      <c r="D67" s="13">
        <v>1</v>
      </c>
      <c r="E67" s="13">
        <v>1</v>
      </c>
      <c r="F67" s="44"/>
    </row>
    <row r="68" spans="1:10" x14ac:dyDescent="0.2">
      <c r="A68" s="37" t="s">
        <v>87</v>
      </c>
      <c r="B68" s="22" t="s">
        <v>12</v>
      </c>
      <c r="C68" s="13" t="s">
        <v>30</v>
      </c>
      <c r="D68" s="13" t="s">
        <v>30</v>
      </c>
      <c r="E68" s="13" t="s">
        <v>30</v>
      </c>
      <c r="F68" s="31">
        <f>COUNTIF(C68:E68,"=Y")</f>
        <v>0</v>
      </c>
    </row>
  </sheetData>
  <mergeCells count="14">
    <mergeCell ref="B62:B64"/>
    <mergeCell ref="B16:B18"/>
    <mergeCell ref="B19:B29"/>
    <mergeCell ref="B30:B46"/>
    <mergeCell ref="B47:B49"/>
    <mergeCell ref="B50:B52"/>
    <mergeCell ref="B56:B57"/>
    <mergeCell ref="B1:B2"/>
    <mergeCell ref="F1:F2"/>
    <mergeCell ref="F4:F14"/>
    <mergeCell ref="B5:B7"/>
    <mergeCell ref="B8:B9"/>
    <mergeCell ref="B11:B12"/>
    <mergeCell ref="A14:B14"/>
  </mergeCells>
  <conditionalFormatting sqref="C16:E16 C28:E49 C62:E64 C18:E26 C51:E60">
    <cfRule type="cellIs" dxfId="3" priority="4" operator="equal">
      <formula>"N"</formula>
    </cfRule>
  </conditionalFormatting>
  <conditionalFormatting sqref="F62:F64 F16:F60">
    <cfRule type="cellIs" dxfId="2" priority="3" operator="greaterThan">
      <formula>0</formula>
    </cfRule>
  </conditionalFormatting>
  <conditionalFormatting sqref="C68:E68">
    <cfRule type="cellIs" dxfId="1" priority="2" operator="equal">
      <formula>"Y"</formula>
    </cfRule>
  </conditionalFormatting>
  <conditionalFormatting sqref="F68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5" scale="65" fitToHeight="0" orientation="portrait" r:id="rId1"/>
  <headerFooter>
    <oddHeader>&amp;C2023-102 RFA Scoring Sheets&amp;RPage &amp;P of &amp;N</oddHead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98C8ED-E2D2-4CAB-9EE1-8776DE582F57}"/>
</file>

<file path=customXml/itemProps2.xml><?xml version="1.0" encoding="utf-8"?>
<ds:datastoreItem xmlns:ds="http://schemas.openxmlformats.org/officeDocument/2006/customXml" ds:itemID="{B3E336A7-61E4-49C9-9C64-18A465CCAACC}"/>
</file>

<file path=customXml/itemProps3.xml><?xml version="1.0" encoding="utf-8"?>
<ds:datastoreItem xmlns:ds="http://schemas.openxmlformats.org/officeDocument/2006/customXml" ds:itemID="{FA5C3616-96F0-4F84-9800-462818F37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2023-04-19T14:02:32Z</dcterms:created>
  <dcterms:modified xsi:type="dcterms:W3CDTF">2023-04-19T14:03:01Z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