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3 Spreadsheets/2023-201 S-M Geo/"/>
    </mc:Choice>
  </mc:AlternateContent>
  <xr:revisionPtr revIDLastSave="0" documentId="8_{B4DBCB60-9499-4172-8F07-8E6A081233EC}" xr6:coauthVersionLast="47" xr6:coauthVersionMax="47" xr10:uidLastSave="{00000000-0000-0000-0000-000000000000}"/>
  <bookViews>
    <workbookView xWindow="-28920" yWindow="135" windowWidth="29040" windowHeight="15720" xr2:uid="{E6C8C742-5CB0-4B88-8D2A-4790D99312B2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5" i="1" s="1"/>
  <c r="D3" i="1"/>
  <c r="D5" i="1" s="1"/>
</calcChain>
</file>

<file path=xl/sharedStrings.xml><?xml version="1.0" encoding="utf-8"?>
<sst xmlns="http://schemas.openxmlformats.org/spreadsheetml/2006/main" count="257" uniqueCount="99">
  <si>
    <t>Total HC for Medium Counties in RFA</t>
  </si>
  <si>
    <t>Total HC for Small Counties in RFA</t>
  </si>
  <si>
    <t>Total HC Allocated to Medium Counties</t>
  </si>
  <si>
    <t>Total HC Allocated to Small Counties</t>
  </si>
  <si>
    <t>Plus Unallocated Small County funding</t>
  </si>
  <si>
    <t>Total HC for Medium Counties Remaining</t>
  </si>
  <si>
    <t>Total HC for Small Counties Remaining</t>
  </si>
  <si>
    <t>Application Number</t>
  </si>
  <si>
    <t>Name of Development</t>
  </si>
  <si>
    <t>County</t>
  </si>
  <si>
    <t>County Size</t>
  </si>
  <si>
    <t>Name of Authorized Principal Representative</t>
  </si>
  <si>
    <t>Name of Developers</t>
  </si>
  <si>
    <t>Demo</t>
  </si>
  <si>
    <t>Total Units</t>
  </si>
  <si>
    <t>Competitive HC Request Amount</t>
  </si>
  <si>
    <t>Eligible For Funding?</t>
  </si>
  <si>
    <t>Priority Level</t>
  </si>
  <si>
    <t>PHA Area of Opportunity</t>
  </si>
  <si>
    <t>Qualifies for LGAO Goal?</t>
  </si>
  <si>
    <t>LGAO/ continuous support since 2021?</t>
  </si>
  <si>
    <t>LGAO/ continuous support since 2022?</t>
  </si>
  <si>
    <t>LGAO - lower preference?</t>
  </si>
  <si>
    <t>Qualifies for the SunRail Goal?</t>
  </si>
  <si>
    <t>Family Dev in Medium County that qualifies for the Geographic Area of Opportunity / SADDA Funding Goal?</t>
  </si>
  <si>
    <t>Total Points</t>
  </si>
  <si>
    <t>Development Category Funding Preference</t>
  </si>
  <si>
    <t xml:space="preserve">Development Category </t>
  </si>
  <si>
    <t>Total Corp Funding Per Set-Aside</t>
  </si>
  <si>
    <t>Leveraging Classification</t>
  </si>
  <si>
    <t>Proximity Funding Preference</t>
  </si>
  <si>
    <t>Florida Job Creation Preference</t>
  </si>
  <si>
    <t>Lottery Number</t>
  </si>
  <si>
    <t>Goal to fund six Applications that qualify for the Local Government Area of Opportunity Goal</t>
  </si>
  <si>
    <t>2024-130C</t>
  </si>
  <si>
    <t>Bayonet Gardens</t>
  </si>
  <si>
    <t>Pasco</t>
  </si>
  <si>
    <t>M</t>
  </si>
  <si>
    <t>Christopher L. Shear</t>
  </si>
  <si>
    <t>MHP Sarasota I Developer, LLC</t>
  </si>
  <si>
    <t>E, Non-ALF</t>
  </si>
  <si>
    <t>Y</t>
  </si>
  <si>
    <t>N</t>
  </si>
  <si>
    <t>NC</t>
  </si>
  <si>
    <t>A</t>
  </si>
  <si>
    <t>2024-112C</t>
  </si>
  <si>
    <t>Grove Manor Phase II</t>
  </si>
  <si>
    <t>Polk</t>
  </si>
  <si>
    <t>Darren J. Smith</t>
  </si>
  <si>
    <t>LWHA Development, LLC; SHAG Grove Manor Phase I Developer, LLC</t>
  </si>
  <si>
    <t>F</t>
  </si>
  <si>
    <t>2024-073C</t>
  </si>
  <si>
    <t>Cardinal Oaks</t>
  </si>
  <si>
    <t>Citrus</t>
  </si>
  <si>
    <t>Paula McDonald Rhodes</t>
  </si>
  <si>
    <t>Invictus Development, LLC; Urban Affordable Development, LLC; ADC Communities II, LLC</t>
  </si>
  <si>
    <t>2024-077C</t>
  </si>
  <si>
    <t>Avon Park Apartments</t>
  </si>
  <si>
    <t>Highlands</t>
  </si>
  <si>
    <t>Timothy M. Morgan</t>
  </si>
  <si>
    <t>JIC Florida Development, LLC</t>
  </si>
  <si>
    <t>2024-134C</t>
  </si>
  <si>
    <t>Lake Sumter Reserve - Phase II</t>
  </si>
  <si>
    <t>Sumter</t>
  </si>
  <si>
    <t>Jay P. Brock</t>
  </si>
  <si>
    <t>Atlantic Housing Partners, L.L.L.P.</t>
  </si>
  <si>
    <t>2024-113C</t>
  </si>
  <si>
    <t>Blue Deep Creek</t>
  </si>
  <si>
    <t>Charlotte</t>
  </si>
  <si>
    <t>Shawn Wilson</t>
  </si>
  <si>
    <t>Blue DC Developer, LLC</t>
  </si>
  <si>
    <t>Goal to fund one Application that qualifies for the SunRail Goal</t>
  </si>
  <si>
    <t>2024-093C</t>
  </si>
  <si>
    <t>Woodlock Manor</t>
  </si>
  <si>
    <t>Osceola</t>
  </si>
  <si>
    <t>Scott Zimmerman</t>
  </si>
  <si>
    <t>BDG Woodlock Manor Developer, LLC</t>
  </si>
  <si>
    <t>Small County Applications</t>
  </si>
  <si>
    <t>2024-128C</t>
  </si>
  <si>
    <t>Sweetwater Apartments Phase II</t>
  </si>
  <si>
    <t>Columbia</t>
  </si>
  <si>
    <t>S</t>
  </si>
  <si>
    <t>Michael Allan</t>
  </si>
  <si>
    <t>ReVital Development Group, LLC; DDER Development, LLC; The Greater Lake City Community Development Corporation, Inc.</t>
  </si>
  <si>
    <t>Goal to fund AT LEAST three Family Demographic Applications that qualify for the Geographic Area of Opportunity / HUD-designated SADDA Funding Goal</t>
  </si>
  <si>
    <t>2024-133C</t>
  </si>
  <si>
    <t>Williston Pointe</t>
  </si>
  <si>
    <t>Alachua</t>
  </si>
  <si>
    <t>Joseph F Chapman, IV</t>
  </si>
  <si>
    <t>Royal American Properties, LLC</t>
  </si>
  <si>
    <t>2024-124C</t>
  </si>
  <si>
    <t>Tranquility at Saint Andrews</t>
  </si>
  <si>
    <t>Bay</t>
  </si>
  <si>
    <t>Todd M. Wind</t>
  </si>
  <si>
    <t>Timshel Hill Tide Developers, LLC</t>
  </si>
  <si>
    <t>2024-106C</t>
  </si>
  <si>
    <t>Ekos at Arbor Park Phase II</t>
  </si>
  <si>
    <t>Sarasota</t>
  </si>
  <si>
    <t>MHP Arbor Park Phase II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</si>
</sst>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3" fontId="3" fillId="0" borderId="2" xfId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3" fontId="3" fillId="0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43" fontId="7" fillId="0" borderId="0" xfId="3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43" fontId="7" fillId="0" borderId="0" xfId="1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6" fontId="7" fillId="0" borderId="0" xfId="0" applyNumberFormat="1" applyFont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8" fontId="7" fillId="0" borderId="0" xfId="0" applyNumberFormat="1" applyFont="1" applyAlignment="1">
      <alignment horizontal="center" vertical="center" wrapText="1"/>
    </xf>
    <xf numFmtId="0" fontId="4" fillId="0" borderId="0" xfId="5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8" fontId="8" fillId="0" borderId="0" xfId="0" applyNumberFormat="1" applyFont="1" applyAlignment="1" applyProtection="1">
      <alignment vertical="center" wrapText="1"/>
      <protection locked="0"/>
    </xf>
    <xf numFmtId="164" fontId="5" fillId="0" borderId="0" xfId="1" applyNumberFormat="1" applyFont="1" applyFill="1" applyBorder="1" applyAlignment="1">
      <alignment vertical="center"/>
    </xf>
  </cellXfs>
  <cellStyles count="6">
    <cellStyle name="Comma" xfId="1" builtinId="3"/>
    <cellStyle name="Comma 2" xfId="3" xr:uid="{9B745A46-47DE-4D5D-AB8E-4EBE358C6C99}"/>
    <cellStyle name="Normal" xfId="0" builtinId="0"/>
    <cellStyle name="Normal 3" xfId="4" xr:uid="{0099EEC0-128A-495B-863C-652DBCCFBF13}"/>
    <cellStyle name="Normal 4" xfId="2" xr:uid="{A43B0BA3-AB41-4BD8-869D-910AB525A64E}"/>
    <cellStyle name="Normal 5" xfId="5" xr:uid="{9F2876CB-6521-4663-BCE8-6B62E22E13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DA00-EB3B-4646-B11B-9CE12318C0C0}">
  <sheetPr>
    <pageSetUpPr fitToPage="1"/>
  </sheetPr>
  <dimension ref="A1:AC117"/>
  <sheetViews>
    <sheetView showGridLines="0" tabSelected="1" zoomScale="110" zoomScaleNormal="110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9.140625" defaultRowHeight="12" x14ac:dyDescent="0.2"/>
  <cols>
    <col min="1" max="1" width="10" style="28" bestFit="1" customWidth="1"/>
    <col min="2" max="2" width="19.140625" style="29" customWidth="1"/>
    <col min="3" max="3" width="6.5703125" style="28" customWidth="1"/>
    <col min="4" max="4" width="6.140625" style="36" customWidth="1"/>
    <col min="5" max="5" width="12.140625" style="29" customWidth="1"/>
    <col min="6" max="6" width="18.28515625" style="28" customWidth="1"/>
    <col min="7" max="7" width="5.85546875" style="28" customWidth="1"/>
    <col min="8" max="8" width="5.85546875" style="36" customWidth="1"/>
    <col min="9" max="9" width="10.85546875" style="30" customWidth="1"/>
    <col min="10" max="10" width="7.5703125" style="28" customWidth="1"/>
    <col min="11" max="11" width="6.140625" style="28" customWidth="1"/>
    <col min="12" max="12" width="9.5703125" style="28" customWidth="1"/>
    <col min="13" max="13" width="9.140625" style="28" bestFit="1" customWidth="1"/>
    <col min="14" max="14" width="11.42578125" style="28" customWidth="1"/>
    <col min="15" max="16" width="9.85546875" style="28" customWidth="1"/>
    <col min="17" max="17" width="11.42578125" style="28" customWidth="1"/>
    <col min="18" max="18" width="17.42578125" style="28" customWidth="1"/>
    <col min="19" max="19" width="5.140625" style="28" bestFit="1" customWidth="1"/>
    <col min="20" max="20" width="10.85546875" style="28" customWidth="1"/>
    <col min="21" max="21" width="11.42578125" style="28" hidden="1" customWidth="1"/>
    <col min="22" max="22" width="0" style="28" hidden="1" customWidth="1"/>
    <col min="23" max="23" width="10.140625" style="28" customWidth="1"/>
    <col min="24" max="25" width="8.7109375" style="28" customWidth="1"/>
    <col min="26" max="26" width="7" style="28" customWidth="1"/>
    <col min="27" max="27" width="6.42578125" style="28" bestFit="1" customWidth="1"/>
    <col min="28" max="28" width="9.140625" style="28" customWidth="1"/>
    <col min="29" max="16384" width="9.140625" style="28"/>
  </cols>
  <sheetData>
    <row r="1" spans="1:29" s="2" customFormat="1" ht="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9" s="2" customFormat="1" ht="14.45" customHeight="1" x14ac:dyDescent="0.2">
      <c r="A2" s="3" t="s">
        <v>0</v>
      </c>
      <c r="B2" s="3"/>
      <c r="C2" s="3"/>
      <c r="D2" s="4">
        <v>20941810</v>
      </c>
      <c r="E2" s="5"/>
      <c r="F2" s="6"/>
      <c r="G2" s="7"/>
      <c r="H2" s="7"/>
      <c r="I2" s="7"/>
      <c r="J2" s="7"/>
      <c r="K2" s="7"/>
      <c r="L2" s="7"/>
      <c r="M2" s="8" t="s">
        <v>1</v>
      </c>
      <c r="N2" s="9"/>
      <c r="O2" s="9"/>
      <c r="P2" s="9"/>
      <c r="Q2" s="10">
        <v>1596420</v>
      </c>
      <c r="R2" s="11"/>
      <c r="T2" s="12"/>
      <c r="U2" s="12"/>
    </row>
    <row r="3" spans="1:29" s="2" customFormat="1" ht="14.45" customHeight="1" x14ac:dyDescent="0.2">
      <c r="A3" s="13" t="s">
        <v>2</v>
      </c>
      <c r="B3" s="13"/>
      <c r="C3" s="13"/>
      <c r="D3" s="4">
        <f>SUMIF(D9:D47,"M",I9:I47)</f>
        <v>20935000</v>
      </c>
      <c r="E3" s="5"/>
      <c r="F3" s="6"/>
      <c r="G3" s="7"/>
      <c r="H3" s="7"/>
      <c r="I3" s="7"/>
      <c r="J3" s="7"/>
      <c r="K3" s="7"/>
      <c r="L3" s="7"/>
      <c r="M3" s="8" t="s">
        <v>3</v>
      </c>
      <c r="N3" s="9"/>
      <c r="O3" s="9"/>
      <c r="P3" s="9"/>
      <c r="Q3" s="10">
        <f>SUMIF(D9:D47,"s",I9:I47)</f>
        <v>1596420</v>
      </c>
      <c r="R3" s="11"/>
      <c r="T3" s="14"/>
      <c r="U3" s="14"/>
    </row>
    <row r="4" spans="1:29" s="2" customFormat="1" ht="14.45" customHeight="1" x14ac:dyDescent="0.2">
      <c r="A4" s="15" t="s">
        <v>4</v>
      </c>
      <c r="B4" s="15"/>
      <c r="C4" s="15"/>
      <c r="D4" s="16"/>
      <c r="E4" s="17"/>
      <c r="F4" s="6"/>
      <c r="G4" s="7"/>
      <c r="H4" s="7"/>
      <c r="I4" s="7"/>
      <c r="J4" s="7"/>
      <c r="K4" s="7"/>
      <c r="L4" s="7"/>
      <c r="M4" s="18"/>
      <c r="N4" s="18"/>
      <c r="O4" s="18"/>
      <c r="P4" s="18"/>
      <c r="Q4" s="18"/>
      <c r="R4" s="11"/>
      <c r="T4" s="19"/>
      <c r="U4" s="19"/>
    </row>
    <row r="5" spans="1:29" s="2" customFormat="1" ht="14.45" customHeight="1" x14ac:dyDescent="0.2">
      <c r="A5" s="13" t="s">
        <v>5</v>
      </c>
      <c r="B5" s="13"/>
      <c r="C5" s="13"/>
      <c r="D5" s="4">
        <f>D2-D3+D4</f>
        <v>6810</v>
      </c>
      <c r="E5" s="5"/>
      <c r="F5" s="6"/>
      <c r="G5" s="7"/>
      <c r="H5" s="7"/>
      <c r="I5" s="7"/>
      <c r="J5" s="7"/>
      <c r="K5" s="7"/>
      <c r="L5" s="7"/>
      <c r="M5" s="8" t="s">
        <v>6</v>
      </c>
      <c r="N5" s="9"/>
      <c r="O5" s="9"/>
      <c r="P5" s="9"/>
      <c r="Q5" s="10">
        <f>IF(D4&lt;&gt;"",0,Q2-Q3)</f>
        <v>0</v>
      </c>
      <c r="R5" s="11"/>
      <c r="T5" s="20"/>
      <c r="U5" s="20"/>
    </row>
    <row r="6" spans="1:29" s="2" customFormat="1" ht="14.45" customHeight="1" x14ac:dyDescent="0.2">
      <c r="A6" s="21"/>
      <c r="B6" s="21"/>
      <c r="E6" s="11"/>
      <c r="F6" s="22"/>
      <c r="G6" s="22"/>
      <c r="H6" s="22"/>
      <c r="I6" s="22"/>
      <c r="K6" s="23"/>
      <c r="L6" s="7"/>
    </row>
    <row r="7" spans="1:29" s="27" customFormat="1" ht="79.5" customHeight="1" x14ac:dyDescent="0.2">
      <c r="A7" s="24" t="s">
        <v>7</v>
      </c>
      <c r="B7" s="24" t="s">
        <v>8</v>
      </c>
      <c r="C7" s="24" t="s">
        <v>9</v>
      </c>
      <c r="D7" s="24" t="s">
        <v>10</v>
      </c>
      <c r="E7" s="24" t="s">
        <v>11</v>
      </c>
      <c r="F7" s="24" t="s">
        <v>12</v>
      </c>
      <c r="G7" s="24" t="s">
        <v>13</v>
      </c>
      <c r="H7" s="24" t="s">
        <v>14</v>
      </c>
      <c r="I7" s="25" t="s">
        <v>15</v>
      </c>
      <c r="J7" s="24" t="s">
        <v>16</v>
      </c>
      <c r="K7" s="26" t="s">
        <v>17</v>
      </c>
      <c r="L7" s="26" t="s">
        <v>18</v>
      </c>
      <c r="M7" s="26" t="s">
        <v>19</v>
      </c>
      <c r="N7" s="26" t="s">
        <v>20</v>
      </c>
      <c r="O7" s="26" t="s">
        <v>21</v>
      </c>
      <c r="P7" s="26" t="s">
        <v>22</v>
      </c>
      <c r="Q7" s="26" t="s">
        <v>23</v>
      </c>
      <c r="R7" s="26" t="s">
        <v>24</v>
      </c>
      <c r="S7" s="26" t="s">
        <v>25</v>
      </c>
      <c r="T7" s="24" t="s">
        <v>26</v>
      </c>
      <c r="U7" s="24" t="s">
        <v>27</v>
      </c>
      <c r="V7" s="24" t="s">
        <v>28</v>
      </c>
      <c r="W7" s="24" t="s">
        <v>29</v>
      </c>
      <c r="X7" s="26" t="s">
        <v>30</v>
      </c>
      <c r="Y7" s="24" t="s">
        <v>31</v>
      </c>
      <c r="Z7" s="24" t="s">
        <v>32</v>
      </c>
    </row>
    <row r="8" spans="1:29" x14ac:dyDescent="0.2">
      <c r="B8" s="28"/>
      <c r="D8" s="28"/>
      <c r="H8" s="28"/>
    </row>
    <row r="9" spans="1:29" s="28" customFormat="1" x14ac:dyDescent="0.2">
      <c r="A9" s="31" t="s">
        <v>33</v>
      </c>
      <c r="B9" s="32"/>
      <c r="C9" s="32"/>
      <c r="D9" s="33"/>
      <c r="E9" s="32"/>
      <c r="F9" s="32"/>
      <c r="G9" s="34"/>
      <c r="H9" s="33"/>
      <c r="I9" s="35"/>
      <c r="J9" s="36"/>
      <c r="K9" s="37"/>
      <c r="L9" s="37"/>
      <c r="M9" s="36"/>
      <c r="N9" s="36"/>
      <c r="O9" s="36"/>
      <c r="P9" s="36"/>
      <c r="Q9" s="38"/>
      <c r="R9" s="36"/>
      <c r="S9" s="36"/>
      <c r="T9" s="36"/>
    </row>
    <row r="10" spans="1:29" s="37" customFormat="1" ht="24" x14ac:dyDescent="0.2">
      <c r="A10" s="39" t="s">
        <v>34</v>
      </c>
      <c r="B10" s="39" t="s">
        <v>35</v>
      </c>
      <c r="C10" s="39" t="s">
        <v>36</v>
      </c>
      <c r="D10" s="40" t="s">
        <v>37</v>
      </c>
      <c r="E10" s="39" t="s">
        <v>38</v>
      </c>
      <c r="F10" s="39" t="s">
        <v>39</v>
      </c>
      <c r="G10" s="40" t="s">
        <v>40</v>
      </c>
      <c r="H10" s="40">
        <v>114</v>
      </c>
      <c r="I10" s="41">
        <v>2142000</v>
      </c>
      <c r="J10" s="42" t="s">
        <v>41</v>
      </c>
      <c r="K10" s="42">
        <v>1</v>
      </c>
      <c r="L10" s="42" t="s">
        <v>42</v>
      </c>
      <c r="M10" s="40" t="s">
        <v>41</v>
      </c>
      <c r="N10" s="40" t="s">
        <v>41</v>
      </c>
      <c r="O10" s="40" t="s">
        <v>41</v>
      </c>
      <c r="P10" s="40" t="s">
        <v>42</v>
      </c>
      <c r="Q10" s="40" t="s">
        <v>42</v>
      </c>
      <c r="R10" s="40" t="s">
        <v>42</v>
      </c>
      <c r="S10" s="43">
        <v>15</v>
      </c>
      <c r="T10" s="44" t="s">
        <v>41</v>
      </c>
      <c r="U10" s="40" t="s">
        <v>43</v>
      </c>
      <c r="V10" s="45">
        <v>143739.47</v>
      </c>
      <c r="W10" s="46" t="s">
        <v>44</v>
      </c>
      <c r="X10" s="43" t="s">
        <v>41</v>
      </c>
      <c r="Y10" s="42" t="s">
        <v>41</v>
      </c>
      <c r="Z10" s="40">
        <v>20</v>
      </c>
      <c r="AA10" s="47"/>
      <c r="AB10" s="36"/>
      <c r="AC10" s="28"/>
    </row>
    <row r="11" spans="1:29" s="37" customFormat="1" ht="48" x14ac:dyDescent="0.2">
      <c r="A11" s="39" t="s">
        <v>45</v>
      </c>
      <c r="B11" s="39" t="s">
        <v>46</v>
      </c>
      <c r="C11" s="39" t="s">
        <v>47</v>
      </c>
      <c r="D11" s="40" t="s">
        <v>37</v>
      </c>
      <c r="E11" s="39" t="s">
        <v>48</v>
      </c>
      <c r="F11" s="39" t="s">
        <v>49</v>
      </c>
      <c r="G11" s="40" t="s">
        <v>50</v>
      </c>
      <c r="H11" s="40">
        <v>78</v>
      </c>
      <c r="I11" s="41">
        <v>2142000</v>
      </c>
      <c r="J11" s="42" t="s">
        <v>41</v>
      </c>
      <c r="K11" s="42">
        <v>1</v>
      </c>
      <c r="L11" s="42" t="s">
        <v>42</v>
      </c>
      <c r="M11" s="40" t="s">
        <v>41</v>
      </c>
      <c r="N11" s="40" t="s">
        <v>41</v>
      </c>
      <c r="O11" s="40" t="s">
        <v>41</v>
      </c>
      <c r="P11" s="40" t="s">
        <v>42</v>
      </c>
      <c r="Q11" s="40" t="s">
        <v>42</v>
      </c>
      <c r="R11" s="40" t="s">
        <v>42</v>
      </c>
      <c r="S11" s="43">
        <v>15</v>
      </c>
      <c r="T11" s="44" t="s">
        <v>41</v>
      </c>
      <c r="U11" s="40" t="s">
        <v>43</v>
      </c>
      <c r="V11" s="45">
        <v>211464.83</v>
      </c>
      <c r="W11" s="46" t="s">
        <v>44</v>
      </c>
      <c r="X11" s="43" t="s">
        <v>41</v>
      </c>
      <c r="Y11" s="42" t="s">
        <v>41</v>
      </c>
      <c r="Z11" s="40">
        <v>37</v>
      </c>
      <c r="AA11" s="47"/>
      <c r="AB11" s="36"/>
      <c r="AC11" s="28"/>
    </row>
    <row r="12" spans="1:29" s="28" customFormat="1" ht="72" x14ac:dyDescent="0.2">
      <c r="A12" s="39" t="s">
        <v>51</v>
      </c>
      <c r="B12" s="39" t="s">
        <v>52</v>
      </c>
      <c r="C12" s="39" t="s">
        <v>53</v>
      </c>
      <c r="D12" s="40" t="s">
        <v>37</v>
      </c>
      <c r="E12" s="39" t="s">
        <v>54</v>
      </c>
      <c r="F12" s="39" t="s">
        <v>55</v>
      </c>
      <c r="G12" s="40" t="s">
        <v>50</v>
      </c>
      <c r="H12" s="40">
        <v>80</v>
      </c>
      <c r="I12" s="41">
        <v>2142000</v>
      </c>
      <c r="J12" s="42" t="s">
        <v>41</v>
      </c>
      <c r="K12" s="42">
        <v>1</v>
      </c>
      <c r="L12" s="42" t="s">
        <v>42</v>
      </c>
      <c r="M12" s="40" t="s">
        <v>41</v>
      </c>
      <c r="N12" s="40" t="s">
        <v>42</v>
      </c>
      <c r="O12" s="40" t="s">
        <v>41</v>
      </c>
      <c r="P12" s="40" t="s">
        <v>42</v>
      </c>
      <c r="Q12" s="40" t="s">
        <v>42</v>
      </c>
      <c r="R12" s="40" t="s">
        <v>41</v>
      </c>
      <c r="S12" s="43">
        <v>15</v>
      </c>
      <c r="T12" s="44" t="s">
        <v>41</v>
      </c>
      <c r="U12" s="40" t="s">
        <v>43</v>
      </c>
      <c r="V12" s="45">
        <v>192876.39</v>
      </c>
      <c r="W12" s="46" t="s">
        <v>44</v>
      </c>
      <c r="X12" s="43" t="s">
        <v>41</v>
      </c>
      <c r="Y12" s="42" t="s">
        <v>41</v>
      </c>
      <c r="Z12" s="40">
        <v>25</v>
      </c>
      <c r="AA12" s="47"/>
      <c r="AB12" s="36"/>
    </row>
    <row r="13" spans="1:29" s="37" customFormat="1" ht="24" x14ac:dyDescent="0.2">
      <c r="A13" s="39" t="s">
        <v>56</v>
      </c>
      <c r="B13" s="39" t="s">
        <v>57</v>
      </c>
      <c r="C13" s="39" t="s">
        <v>58</v>
      </c>
      <c r="D13" s="40" t="s">
        <v>37</v>
      </c>
      <c r="E13" s="39" t="s">
        <v>59</v>
      </c>
      <c r="F13" s="39" t="s">
        <v>60</v>
      </c>
      <c r="G13" s="40" t="s">
        <v>50</v>
      </c>
      <c r="H13" s="40">
        <v>80</v>
      </c>
      <c r="I13" s="41">
        <v>2141000</v>
      </c>
      <c r="J13" s="42" t="s">
        <v>41</v>
      </c>
      <c r="K13" s="42">
        <v>1</v>
      </c>
      <c r="L13" s="42" t="s">
        <v>42</v>
      </c>
      <c r="M13" s="40" t="s">
        <v>41</v>
      </c>
      <c r="N13" s="40" t="s">
        <v>42</v>
      </c>
      <c r="O13" s="40" t="s">
        <v>41</v>
      </c>
      <c r="P13" s="40" t="s">
        <v>42</v>
      </c>
      <c r="Q13" s="40" t="s">
        <v>42</v>
      </c>
      <c r="R13" s="40" t="s">
        <v>42</v>
      </c>
      <c r="S13" s="43">
        <v>15</v>
      </c>
      <c r="T13" s="44" t="s">
        <v>41</v>
      </c>
      <c r="U13" s="40" t="s">
        <v>43</v>
      </c>
      <c r="V13" s="45">
        <v>192786.35</v>
      </c>
      <c r="W13" s="46" t="s">
        <v>44</v>
      </c>
      <c r="X13" s="43" t="s">
        <v>41</v>
      </c>
      <c r="Y13" s="42" t="s">
        <v>41</v>
      </c>
      <c r="Z13" s="40">
        <v>26</v>
      </c>
      <c r="AA13" s="47"/>
      <c r="AB13" s="36"/>
      <c r="AC13" s="28"/>
    </row>
    <row r="14" spans="1:29" s="37" customFormat="1" ht="24" x14ac:dyDescent="0.2">
      <c r="A14" s="39" t="s">
        <v>61</v>
      </c>
      <c r="B14" s="39" t="s">
        <v>62</v>
      </c>
      <c r="C14" s="39" t="s">
        <v>63</v>
      </c>
      <c r="D14" s="40" t="s">
        <v>37</v>
      </c>
      <c r="E14" s="39" t="s">
        <v>64</v>
      </c>
      <c r="F14" s="39" t="s">
        <v>65</v>
      </c>
      <c r="G14" s="40" t="s">
        <v>50</v>
      </c>
      <c r="H14" s="40">
        <v>83</v>
      </c>
      <c r="I14" s="41">
        <v>1950000</v>
      </c>
      <c r="J14" s="42" t="s">
        <v>41</v>
      </c>
      <c r="K14" s="42">
        <v>1</v>
      </c>
      <c r="L14" s="42" t="s">
        <v>42</v>
      </c>
      <c r="M14" s="40" t="s">
        <v>41</v>
      </c>
      <c r="N14" s="40" t="s">
        <v>42</v>
      </c>
      <c r="O14" s="40" t="s">
        <v>42</v>
      </c>
      <c r="P14" s="40" t="s">
        <v>42</v>
      </c>
      <c r="Q14" s="40" t="s">
        <v>42</v>
      </c>
      <c r="R14" s="40" t="s">
        <v>41</v>
      </c>
      <c r="S14" s="43">
        <v>15</v>
      </c>
      <c r="T14" s="44" t="s">
        <v>41</v>
      </c>
      <c r="U14" s="40" t="s">
        <v>43</v>
      </c>
      <c r="V14" s="45">
        <v>194530.12</v>
      </c>
      <c r="W14" s="46" t="s">
        <v>44</v>
      </c>
      <c r="X14" s="43" t="s">
        <v>42</v>
      </c>
      <c r="Y14" s="42" t="s">
        <v>41</v>
      </c>
      <c r="Z14" s="40">
        <v>1</v>
      </c>
      <c r="AA14" s="47"/>
      <c r="AB14" s="36"/>
      <c r="AC14" s="28"/>
    </row>
    <row r="15" spans="1:29" s="28" customFormat="1" ht="24" x14ac:dyDescent="0.2">
      <c r="A15" s="39" t="s">
        <v>66</v>
      </c>
      <c r="B15" s="39" t="s">
        <v>67</v>
      </c>
      <c r="C15" s="39" t="s">
        <v>68</v>
      </c>
      <c r="D15" s="40" t="s">
        <v>37</v>
      </c>
      <c r="E15" s="39" t="s">
        <v>69</v>
      </c>
      <c r="F15" s="39" t="s">
        <v>70</v>
      </c>
      <c r="G15" s="40" t="s">
        <v>50</v>
      </c>
      <c r="H15" s="40">
        <v>70</v>
      </c>
      <c r="I15" s="41">
        <v>2142000</v>
      </c>
      <c r="J15" s="42" t="s">
        <v>41</v>
      </c>
      <c r="K15" s="42">
        <v>1</v>
      </c>
      <c r="L15" s="42" t="s">
        <v>42</v>
      </c>
      <c r="M15" s="40" t="s">
        <v>41</v>
      </c>
      <c r="N15" s="40" t="s">
        <v>42</v>
      </c>
      <c r="O15" s="40" t="s">
        <v>42</v>
      </c>
      <c r="P15" s="40" t="s">
        <v>42</v>
      </c>
      <c r="Q15" s="40" t="s">
        <v>42</v>
      </c>
      <c r="R15" s="40" t="s">
        <v>41</v>
      </c>
      <c r="S15" s="43">
        <v>15</v>
      </c>
      <c r="T15" s="44" t="s">
        <v>41</v>
      </c>
      <c r="U15" s="40" t="s">
        <v>43</v>
      </c>
      <c r="V15" s="45">
        <v>220430.16</v>
      </c>
      <c r="W15" s="46" t="s">
        <v>44</v>
      </c>
      <c r="X15" s="43" t="s">
        <v>42</v>
      </c>
      <c r="Y15" s="42" t="s">
        <v>41</v>
      </c>
      <c r="Z15" s="40">
        <v>2</v>
      </c>
      <c r="AA15" s="47"/>
      <c r="AB15" s="36"/>
    </row>
    <row r="16" spans="1:29" s="28" customFormat="1" x14ac:dyDescent="0.2">
      <c r="A16" s="48"/>
      <c r="B16" s="48"/>
      <c r="C16" s="48"/>
      <c r="D16" s="47"/>
      <c r="E16" s="48"/>
      <c r="F16" s="48"/>
      <c r="G16" s="47"/>
      <c r="H16" s="47"/>
      <c r="I16" s="49"/>
      <c r="J16" s="50"/>
      <c r="K16" s="50"/>
      <c r="L16" s="50"/>
      <c r="M16" s="47"/>
      <c r="N16" s="47"/>
      <c r="O16" s="51"/>
      <c r="P16" s="47"/>
      <c r="Q16" s="47"/>
      <c r="R16" s="52"/>
      <c r="S16" s="52"/>
      <c r="T16" s="47"/>
      <c r="U16" s="53"/>
      <c r="V16" s="50"/>
      <c r="W16" s="52"/>
      <c r="X16" s="52"/>
      <c r="Y16" s="52"/>
      <c r="Z16" s="52"/>
      <c r="AA16" s="47"/>
      <c r="AB16" s="36"/>
    </row>
    <row r="17" spans="1:28" s="28" customFormat="1" x14ac:dyDescent="0.2">
      <c r="A17" s="31" t="s">
        <v>71</v>
      </c>
      <c r="B17" s="32"/>
      <c r="C17" s="32"/>
      <c r="D17" s="33"/>
      <c r="E17" s="32"/>
      <c r="F17" s="32"/>
      <c r="G17" s="34"/>
      <c r="H17" s="33"/>
      <c r="I17" s="35"/>
      <c r="J17" s="36"/>
      <c r="K17" s="37"/>
      <c r="L17" s="37"/>
      <c r="M17" s="36"/>
      <c r="N17" s="36"/>
      <c r="O17" s="36"/>
      <c r="P17" s="36"/>
      <c r="Q17" s="38"/>
      <c r="R17" s="36"/>
      <c r="S17" s="36"/>
      <c r="T17" s="36"/>
    </row>
    <row r="18" spans="1:28" s="28" customFormat="1" ht="24" x14ac:dyDescent="0.2">
      <c r="A18" s="39" t="s">
        <v>72</v>
      </c>
      <c r="B18" s="39" t="s">
        <v>73</v>
      </c>
      <c r="C18" s="39" t="s">
        <v>74</v>
      </c>
      <c r="D18" s="40" t="s">
        <v>37</v>
      </c>
      <c r="E18" s="39" t="s">
        <v>75</v>
      </c>
      <c r="F18" s="39" t="s">
        <v>76</v>
      </c>
      <c r="G18" s="40" t="s">
        <v>40</v>
      </c>
      <c r="H18" s="40">
        <v>80</v>
      </c>
      <c r="I18" s="41">
        <v>2142000</v>
      </c>
      <c r="J18" s="42" t="s">
        <v>41</v>
      </c>
      <c r="K18" s="42">
        <v>1</v>
      </c>
      <c r="L18" s="42" t="s">
        <v>42</v>
      </c>
      <c r="M18" s="40" t="s">
        <v>42</v>
      </c>
      <c r="N18" s="40" t="s">
        <v>42</v>
      </c>
      <c r="O18" s="40" t="s">
        <v>42</v>
      </c>
      <c r="P18" s="40" t="s">
        <v>42</v>
      </c>
      <c r="Q18" s="40" t="s">
        <v>41</v>
      </c>
      <c r="R18" s="40" t="s">
        <v>42</v>
      </c>
      <c r="S18" s="43">
        <v>15</v>
      </c>
      <c r="T18" s="44" t="s">
        <v>41</v>
      </c>
      <c r="U18" s="40" t="s">
        <v>43</v>
      </c>
      <c r="V18" s="45">
        <v>204828.75</v>
      </c>
      <c r="W18" s="46" t="s">
        <v>44</v>
      </c>
      <c r="X18" s="43" t="s">
        <v>41</v>
      </c>
      <c r="Y18" s="42" t="s">
        <v>41</v>
      </c>
      <c r="Z18" s="40">
        <v>38</v>
      </c>
    </row>
    <row r="19" spans="1:28" s="28" customFormat="1" x14ac:dyDescent="0.2">
      <c r="A19" s="48"/>
      <c r="B19" s="48"/>
      <c r="C19" s="48"/>
      <c r="D19" s="33"/>
      <c r="E19" s="48"/>
      <c r="F19" s="48"/>
      <c r="G19" s="47"/>
      <c r="H19" s="54"/>
      <c r="I19" s="55"/>
      <c r="J19" s="50"/>
      <c r="K19" s="47"/>
      <c r="L19" s="47"/>
      <c r="M19" s="47"/>
      <c r="N19" s="47"/>
      <c r="O19" s="47"/>
      <c r="P19" s="52"/>
      <c r="Q19" s="52"/>
      <c r="R19" s="52"/>
      <c r="S19" s="47"/>
      <c r="T19" s="56"/>
      <c r="U19" s="50"/>
      <c r="V19" s="47"/>
      <c r="W19" s="36"/>
    </row>
    <row r="20" spans="1:28" s="28" customFormat="1" x14ac:dyDescent="0.2">
      <c r="A20" s="48"/>
      <c r="B20" s="48"/>
      <c r="C20" s="48"/>
      <c r="D20" s="33"/>
      <c r="E20" s="48"/>
      <c r="F20" s="48"/>
      <c r="G20" s="47"/>
      <c r="H20" s="54"/>
      <c r="I20" s="55"/>
      <c r="J20" s="50"/>
      <c r="K20" s="47"/>
      <c r="L20" s="47"/>
      <c r="M20" s="47"/>
      <c r="N20" s="47"/>
      <c r="O20" s="47"/>
      <c r="P20" s="52"/>
      <c r="Q20" s="52"/>
      <c r="R20" s="52"/>
      <c r="S20" s="47"/>
      <c r="T20" s="56"/>
      <c r="U20" s="50"/>
      <c r="V20" s="47"/>
      <c r="W20" s="36"/>
    </row>
    <row r="21" spans="1:28" s="28" customFormat="1" x14ac:dyDescent="0.2">
      <c r="A21" s="57" t="s">
        <v>77</v>
      </c>
      <c r="B21" s="32"/>
      <c r="C21" s="32"/>
      <c r="D21" s="33"/>
      <c r="E21" s="32"/>
      <c r="F21" s="32"/>
      <c r="G21" s="34"/>
      <c r="H21" s="33"/>
      <c r="I21" s="35"/>
      <c r="J21" s="50"/>
      <c r="K21" s="50"/>
      <c r="L21" s="50"/>
      <c r="M21" s="52"/>
      <c r="N21" s="52"/>
      <c r="O21" s="52"/>
      <c r="P21" s="52"/>
      <c r="Q21" s="38"/>
      <c r="R21" s="36"/>
      <c r="S21" s="50"/>
      <c r="T21" s="50"/>
    </row>
    <row r="22" spans="1:28" s="28" customFormat="1" ht="84" x14ac:dyDescent="0.2">
      <c r="A22" s="39" t="s">
        <v>78</v>
      </c>
      <c r="B22" s="39" t="s">
        <v>79</v>
      </c>
      <c r="C22" s="39" t="s">
        <v>80</v>
      </c>
      <c r="D22" s="40" t="s">
        <v>81</v>
      </c>
      <c r="E22" s="39" t="s">
        <v>82</v>
      </c>
      <c r="F22" s="39" t="s">
        <v>83</v>
      </c>
      <c r="G22" s="40" t="s">
        <v>50</v>
      </c>
      <c r="H22" s="40">
        <v>48</v>
      </c>
      <c r="I22" s="41">
        <v>1596420</v>
      </c>
      <c r="J22" s="42" t="s">
        <v>41</v>
      </c>
      <c r="K22" s="42">
        <v>1</v>
      </c>
      <c r="L22" s="42" t="s">
        <v>42</v>
      </c>
      <c r="M22" s="40" t="s">
        <v>42</v>
      </c>
      <c r="N22" s="40" t="s">
        <v>42</v>
      </c>
      <c r="O22" s="40" t="s">
        <v>42</v>
      </c>
      <c r="P22" s="40" t="s">
        <v>42</v>
      </c>
      <c r="Q22" s="40" t="s">
        <v>42</v>
      </c>
      <c r="R22" s="40" t="s">
        <v>42</v>
      </c>
      <c r="S22" s="43">
        <v>15</v>
      </c>
      <c r="T22" s="44" t="s">
        <v>41</v>
      </c>
      <c r="U22" s="40" t="s">
        <v>43</v>
      </c>
      <c r="V22" s="45">
        <v>239582.73</v>
      </c>
      <c r="W22" s="46" t="s">
        <v>44</v>
      </c>
      <c r="X22" s="43" t="s">
        <v>41</v>
      </c>
      <c r="Y22" s="42" t="s">
        <v>41</v>
      </c>
      <c r="Z22" s="40">
        <v>24</v>
      </c>
    </row>
    <row r="23" spans="1:28" s="28" customFormat="1" x14ac:dyDescent="0.2">
      <c r="A23" s="57"/>
      <c r="B23" s="32"/>
      <c r="C23" s="32"/>
      <c r="D23" s="33"/>
      <c r="E23" s="32"/>
      <c r="F23" s="32"/>
      <c r="G23" s="34"/>
      <c r="H23" s="33"/>
      <c r="I23" s="35"/>
      <c r="J23" s="50"/>
      <c r="K23" s="50"/>
      <c r="L23" s="50"/>
      <c r="M23" s="52"/>
      <c r="N23" s="52"/>
      <c r="O23" s="52"/>
      <c r="P23" s="52"/>
      <c r="Q23" s="38"/>
      <c r="R23" s="36"/>
      <c r="S23" s="50"/>
      <c r="T23" s="50"/>
    </row>
    <row r="24" spans="1:28" s="28" customFormat="1" x14ac:dyDescent="0.2">
      <c r="A24" s="31" t="s">
        <v>84</v>
      </c>
      <c r="B24" s="32"/>
      <c r="C24" s="32"/>
      <c r="D24" s="33"/>
      <c r="E24" s="32"/>
      <c r="F24" s="32"/>
      <c r="G24" s="34"/>
      <c r="H24" s="33"/>
      <c r="I24" s="35"/>
      <c r="J24" s="36"/>
      <c r="K24" s="37"/>
      <c r="L24" s="37"/>
      <c r="M24" s="36"/>
      <c r="N24" s="36"/>
      <c r="O24" s="36"/>
      <c r="P24" s="36"/>
      <c r="Q24" s="38"/>
      <c r="R24" s="36"/>
      <c r="S24" s="36"/>
      <c r="T24" s="36"/>
    </row>
    <row r="25" spans="1:28" s="28" customFormat="1" ht="24" x14ac:dyDescent="0.2">
      <c r="A25" s="39" t="s">
        <v>85</v>
      </c>
      <c r="B25" s="39" t="s">
        <v>86</v>
      </c>
      <c r="C25" s="39" t="s">
        <v>87</v>
      </c>
      <c r="D25" s="40" t="s">
        <v>37</v>
      </c>
      <c r="E25" s="39" t="s">
        <v>88</v>
      </c>
      <c r="F25" s="39" t="s">
        <v>89</v>
      </c>
      <c r="G25" s="40" t="s">
        <v>50</v>
      </c>
      <c r="H25" s="40">
        <v>80</v>
      </c>
      <c r="I25" s="41">
        <v>2142000</v>
      </c>
      <c r="J25" s="42" t="s">
        <v>41</v>
      </c>
      <c r="K25" s="42">
        <v>1</v>
      </c>
      <c r="L25" s="42" t="s">
        <v>42</v>
      </c>
      <c r="M25" s="40" t="s">
        <v>42</v>
      </c>
      <c r="N25" s="40" t="s">
        <v>42</v>
      </c>
      <c r="O25" s="40" t="s">
        <v>42</v>
      </c>
      <c r="P25" s="40" t="s">
        <v>42</v>
      </c>
      <c r="Q25" s="40" t="s">
        <v>42</v>
      </c>
      <c r="R25" s="40" t="s">
        <v>41</v>
      </c>
      <c r="S25" s="43">
        <v>15</v>
      </c>
      <c r="T25" s="44" t="s">
        <v>41</v>
      </c>
      <c r="U25" s="40" t="s">
        <v>43</v>
      </c>
      <c r="V25" s="45">
        <v>204828.75</v>
      </c>
      <c r="W25" s="46" t="s">
        <v>44</v>
      </c>
      <c r="X25" s="43" t="s">
        <v>41</v>
      </c>
      <c r="Y25" s="42" t="s">
        <v>41</v>
      </c>
      <c r="Z25" s="40">
        <v>8</v>
      </c>
    </row>
    <row r="26" spans="1:28" s="28" customFormat="1" ht="24" x14ac:dyDescent="0.2">
      <c r="A26" s="39" t="s">
        <v>90</v>
      </c>
      <c r="B26" s="39" t="s">
        <v>91</v>
      </c>
      <c r="C26" s="39" t="s">
        <v>92</v>
      </c>
      <c r="D26" s="40" t="s">
        <v>37</v>
      </c>
      <c r="E26" s="39" t="s">
        <v>93</v>
      </c>
      <c r="F26" s="39" t="s">
        <v>94</v>
      </c>
      <c r="G26" s="40" t="s">
        <v>50</v>
      </c>
      <c r="H26" s="40">
        <v>82</v>
      </c>
      <c r="I26" s="41">
        <v>2142000</v>
      </c>
      <c r="J26" s="42" t="s">
        <v>41</v>
      </c>
      <c r="K26" s="42">
        <v>1</v>
      </c>
      <c r="L26" s="42" t="s">
        <v>42</v>
      </c>
      <c r="M26" s="40" t="s">
        <v>42</v>
      </c>
      <c r="N26" s="40" t="s">
        <v>42</v>
      </c>
      <c r="O26" s="40" t="s">
        <v>42</v>
      </c>
      <c r="P26" s="40" t="s">
        <v>42</v>
      </c>
      <c r="Q26" s="40" t="s">
        <v>42</v>
      </c>
      <c r="R26" s="40" t="s">
        <v>41</v>
      </c>
      <c r="S26" s="43">
        <v>15</v>
      </c>
      <c r="T26" s="44" t="s">
        <v>41</v>
      </c>
      <c r="U26" s="40" t="s">
        <v>43</v>
      </c>
      <c r="V26" s="45">
        <v>216289.76</v>
      </c>
      <c r="W26" s="46" t="s">
        <v>44</v>
      </c>
      <c r="X26" s="43" t="s">
        <v>41</v>
      </c>
      <c r="Y26" s="42" t="s">
        <v>41</v>
      </c>
      <c r="Z26" s="40">
        <v>12</v>
      </c>
    </row>
    <row r="27" spans="1:28" s="28" customFormat="1" ht="24" x14ac:dyDescent="0.2">
      <c r="A27" s="39" t="s">
        <v>95</v>
      </c>
      <c r="B27" s="39" t="s">
        <v>96</v>
      </c>
      <c r="C27" s="39" t="s">
        <v>97</v>
      </c>
      <c r="D27" s="40" t="s">
        <v>37</v>
      </c>
      <c r="E27" s="39" t="s">
        <v>38</v>
      </c>
      <c r="F27" s="39" t="s">
        <v>98</v>
      </c>
      <c r="G27" s="40" t="s">
        <v>50</v>
      </c>
      <c r="H27" s="40">
        <v>66</v>
      </c>
      <c r="I27" s="41">
        <v>1850000</v>
      </c>
      <c r="J27" s="42" t="s">
        <v>41</v>
      </c>
      <c r="K27" s="42">
        <v>1</v>
      </c>
      <c r="L27" s="42" t="s">
        <v>42</v>
      </c>
      <c r="M27" s="40" t="s">
        <v>42</v>
      </c>
      <c r="N27" s="40" t="s">
        <v>42</v>
      </c>
      <c r="O27" s="40" t="s">
        <v>42</v>
      </c>
      <c r="P27" s="40" t="s">
        <v>42</v>
      </c>
      <c r="Q27" s="40" t="s">
        <v>42</v>
      </c>
      <c r="R27" s="40" t="s">
        <v>41</v>
      </c>
      <c r="S27" s="43">
        <v>15</v>
      </c>
      <c r="T27" s="44" t="s">
        <v>41</v>
      </c>
      <c r="U27" s="40" t="s">
        <v>43</v>
      </c>
      <c r="V27" s="45">
        <v>201919.09</v>
      </c>
      <c r="W27" s="46" t="s">
        <v>44</v>
      </c>
      <c r="X27" s="43" t="s">
        <v>41</v>
      </c>
      <c r="Y27" s="42" t="s">
        <v>41</v>
      </c>
      <c r="Z27" s="40">
        <v>64</v>
      </c>
    </row>
    <row r="28" spans="1:28" s="28" customFormat="1" x14ac:dyDescent="0.2">
      <c r="A28" s="31"/>
      <c r="B28" s="32"/>
      <c r="C28" s="32"/>
      <c r="D28" s="33"/>
      <c r="E28" s="32"/>
      <c r="F28" s="32"/>
      <c r="G28" s="34"/>
      <c r="H28" s="33"/>
      <c r="I28" s="35"/>
      <c r="J28" s="36"/>
      <c r="K28" s="37"/>
      <c r="L28" s="37"/>
      <c r="M28" s="36"/>
      <c r="N28" s="36"/>
      <c r="O28" s="36"/>
      <c r="P28" s="36"/>
      <c r="Q28" s="38"/>
      <c r="R28" s="36"/>
      <c r="S28" s="36"/>
      <c r="T28" s="36"/>
    </row>
    <row r="29" spans="1:28" s="28" customFormat="1" x14ac:dyDescent="0.2">
      <c r="A29" s="48"/>
      <c r="B29" s="48"/>
      <c r="C29" s="48"/>
      <c r="D29" s="47"/>
      <c r="E29" s="48"/>
      <c r="F29" s="48"/>
      <c r="G29" s="47"/>
      <c r="H29" s="47"/>
      <c r="I29" s="58"/>
      <c r="J29" s="50"/>
      <c r="K29" s="50"/>
      <c r="L29" s="50"/>
      <c r="M29" s="47"/>
      <c r="N29" s="47"/>
      <c r="O29" s="47"/>
      <c r="P29" s="47"/>
      <c r="Q29" s="47"/>
      <c r="R29" s="47"/>
      <c r="S29" s="52"/>
      <c r="T29" s="52"/>
      <c r="U29" s="47"/>
      <c r="V29" s="59"/>
      <c r="W29" s="60"/>
      <c r="X29" s="52"/>
      <c r="Y29" s="50"/>
      <c r="Z29" s="47"/>
    </row>
    <row r="30" spans="1:28" s="28" customFormat="1" x14ac:dyDescent="0.2">
      <c r="A30" s="48"/>
      <c r="B30" s="48"/>
      <c r="C30" s="48"/>
      <c r="D30" s="47"/>
      <c r="E30" s="48"/>
      <c r="F30" s="48"/>
      <c r="G30" s="47"/>
      <c r="H30" s="47"/>
      <c r="I30" s="58"/>
      <c r="J30" s="50"/>
      <c r="K30" s="50"/>
      <c r="L30" s="50"/>
      <c r="M30" s="47"/>
      <c r="N30" s="47"/>
      <c r="O30" s="47"/>
      <c r="P30" s="47"/>
      <c r="Q30" s="47"/>
      <c r="R30" s="47"/>
      <c r="S30" s="52"/>
      <c r="T30" s="52"/>
      <c r="U30" s="47"/>
      <c r="V30" s="59"/>
      <c r="W30" s="60"/>
      <c r="X30" s="52"/>
      <c r="Y30" s="50"/>
      <c r="Z30" s="47"/>
      <c r="AA30" s="47"/>
      <c r="AB30" s="36"/>
    </row>
    <row r="31" spans="1:28" s="28" customFormat="1" x14ac:dyDescent="0.2">
      <c r="A31" s="48"/>
      <c r="B31" s="48"/>
      <c r="C31" s="48"/>
      <c r="D31" s="33"/>
      <c r="E31" s="48"/>
      <c r="F31" s="48"/>
      <c r="G31" s="47"/>
      <c r="H31" s="54"/>
      <c r="I31" s="55"/>
      <c r="J31" s="50"/>
      <c r="K31" s="47"/>
      <c r="L31" s="47"/>
      <c r="M31" s="47"/>
      <c r="N31" s="47"/>
      <c r="O31" s="47"/>
      <c r="P31" s="52"/>
      <c r="Q31" s="52"/>
      <c r="R31" s="52"/>
      <c r="S31" s="47"/>
      <c r="T31" s="56"/>
      <c r="U31" s="50"/>
      <c r="V31" s="47"/>
      <c r="W31" s="36"/>
    </row>
    <row r="32" spans="1:28" s="28" customFormat="1" x14ac:dyDescent="0.2">
      <c r="A32" s="61"/>
      <c r="B32" s="32"/>
      <c r="C32" s="32"/>
      <c r="D32" s="33"/>
      <c r="E32" s="32"/>
      <c r="F32" s="32"/>
      <c r="G32" s="34"/>
      <c r="H32" s="33"/>
      <c r="I32" s="35"/>
      <c r="J32" s="50"/>
      <c r="K32" s="50"/>
      <c r="L32" s="50"/>
      <c r="M32" s="52"/>
      <c r="N32" s="52"/>
      <c r="O32" s="52"/>
      <c r="P32" s="52"/>
      <c r="Q32" s="38"/>
      <c r="R32" s="36"/>
      <c r="S32" s="50"/>
      <c r="T32" s="50"/>
    </row>
    <row r="33" spans="1:23" s="28" customFormat="1" x14ac:dyDescent="0.2">
      <c r="A33" s="48"/>
      <c r="B33" s="48"/>
      <c r="C33" s="48"/>
      <c r="D33" s="33"/>
      <c r="E33" s="48"/>
      <c r="F33" s="48"/>
      <c r="G33" s="47"/>
      <c r="H33" s="54"/>
      <c r="I33" s="55"/>
      <c r="J33" s="50"/>
      <c r="K33" s="47"/>
      <c r="L33" s="47"/>
      <c r="M33" s="47"/>
      <c r="N33" s="47"/>
      <c r="O33" s="47"/>
      <c r="P33" s="52"/>
      <c r="Q33" s="52"/>
      <c r="R33" s="52"/>
      <c r="S33" s="47"/>
      <c r="T33" s="56"/>
      <c r="U33" s="50"/>
      <c r="V33" s="47"/>
      <c r="W33" s="36"/>
    </row>
    <row r="34" spans="1:23" s="28" customFormat="1" x14ac:dyDescent="0.2">
      <c r="A34" s="48"/>
      <c r="B34" s="48"/>
      <c r="C34" s="48"/>
      <c r="D34" s="33"/>
      <c r="E34" s="48"/>
      <c r="F34" s="48"/>
      <c r="G34" s="47"/>
      <c r="H34" s="54"/>
      <c r="I34" s="55"/>
      <c r="J34" s="50"/>
      <c r="K34" s="47"/>
      <c r="L34" s="47"/>
      <c r="M34" s="47"/>
      <c r="N34" s="47"/>
      <c r="O34" s="47"/>
      <c r="P34" s="52"/>
      <c r="Q34" s="52"/>
      <c r="R34" s="52"/>
      <c r="S34" s="47"/>
      <c r="T34" s="56"/>
      <c r="U34" s="50"/>
      <c r="V34" s="47"/>
      <c r="W34" s="36"/>
    </row>
    <row r="35" spans="1:23" s="28" customFormat="1" x14ac:dyDescent="0.2">
      <c r="A35" s="62"/>
      <c r="B35" s="48"/>
      <c r="C35" s="48"/>
      <c r="D35" s="33"/>
      <c r="E35" s="48"/>
      <c r="F35" s="48"/>
      <c r="G35" s="47"/>
      <c r="H35" s="54"/>
      <c r="I35" s="55"/>
      <c r="J35" s="50"/>
      <c r="K35" s="47"/>
      <c r="L35" s="47"/>
      <c r="M35" s="47"/>
      <c r="N35" s="47"/>
      <c r="O35" s="47"/>
      <c r="P35" s="52"/>
      <c r="Q35" s="52"/>
      <c r="R35" s="52"/>
      <c r="S35" s="47"/>
      <c r="T35" s="56"/>
      <c r="U35" s="50"/>
      <c r="V35" s="47"/>
      <c r="W35" s="36"/>
    </row>
    <row r="36" spans="1:23" s="28" customFormat="1" x14ac:dyDescent="0.2">
      <c r="A36" s="48"/>
      <c r="B36" s="48"/>
      <c r="C36" s="48"/>
      <c r="D36" s="47"/>
      <c r="E36" s="48"/>
      <c r="F36" s="48"/>
      <c r="G36" s="47"/>
      <c r="H36" s="52"/>
      <c r="I36" s="52"/>
      <c r="J36" s="52"/>
      <c r="K36" s="52"/>
      <c r="L36" s="52"/>
      <c r="M36" s="47"/>
      <c r="N36" s="63"/>
      <c r="O36" s="63"/>
      <c r="P36" s="64"/>
      <c r="Q36" s="47"/>
      <c r="R36" s="36"/>
    </row>
    <row r="37" spans="1:23" s="28" customFormat="1" x14ac:dyDescent="0.2">
      <c r="A37" s="65"/>
      <c r="B37" s="65"/>
      <c r="C37" s="65"/>
      <c r="D37" s="52"/>
      <c r="E37" s="66"/>
      <c r="F37" s="66"/>
      <c r="G37" s="52"/>
      <c r="H37" s="52"/>
      <c r="I37" s="67"/>
      <c r="J37" s="52"/>
      <c r="K37" s="52"/>
      <c r="L37" s="52"/>
      <c r="M37" s="52"/>
      <c r="N37" s="52"/>
      <c r="O37" s="52"/>
      <c r="P37" s="63"/>
    </row>
    <row r="38" spans="1:23" s="28" customFormat="1" x14ac:dyDescent="0.2">
      <c r="A38" s="65"/>
      <c r="B38" s="65"/>
      <c r="C38" s="65"/>
      <c r="D38" s="52"/>
      <c r="E38" s="66"/>
      <c r="F38" s="66"/>
      <c r="G38" s="52"/>
      <c r="H38" s="52"/>
      <c r="I38" s="67"/>
      <c r="J38" s="52"/>
      <c r="K38" s="52"/>
      <c r="L38" s="52"/>
      <c r="M38" s="52"/>
      <c r="N38" s="52"/>
      <c r="O38" s="52"/>
      <c r="P38" s="63"/>
    </row>
    <row r="39" spans="1:23" s="28" customFormat="1" x14ac:dyDescent="0.2">
      <c r="A39" s="65"/>
      <c r="B39" s="65"/>
      <c r="C39" s="65"/>
      <c r="D39" s="52"/>
      <c r="E39" s="66"/>
      <c r="F39" s="66"/>
      <c r="G39" s="52"/>
      <c r="H39" s="52"/>
      <c r="I39" s="67"/>
      <c r="J39" s="52"/>
      <c r="K39" s="52"/>
      <c r="L39" s="52"/>
      <c r="M39" s="52"/>
      <c r="N39" s="52"/>
      <c r="O39" s="52"/>
      <c r="P39" s="63"/>
    </row>
    <row r="40" spans="1:23" s="28" customFormat="1" x14ac:dyDescent="0.2">
      <c r="A40" s="65"/>
      <c r="B40" s="65"/>
      <c r="C40" s="65"/>
      <c r="D40" s="52"/>
      <c r="E40" s="66"/>
      <c r="F40" s="66"/>
      <c r="G40" s="52"/>
      <c r="H40" s="52"/>
      <c r="I40" s="67"/>
      <c r="J40" s="52"/>
      <c r="K40" s="52"/>
      <c r="L40" s="52"/>
      <c r="M40" s="52"/>
      <c r="N40" s="52"/>
      <c r="O40" s="52"/>
      <c r="P40" s="63"/>
    </row>
    <row r="41" spans="1:23" s="28" customFormat="1" x14ac:dyDescent="0.2">
      <c r="E41" s="29"/>
      <c r="I41" s="68"/>
    </row>
    <row r="42" spans="1:23" s="28" customFormat="1" x14ac:dyDescent="0.2">
      <c r="E42" s="29"/>
      <c r="I42" s="68"/>
    </row>
    <row r="43" spans="1:23" s="28" customFormat="1" x14ac:dyDescent="0.2">
      <c r="E43" s="29"/>
      <c r="I43" s="68"/>
    </row>
    <row r="44" spans="1:23" s="28" customFormat="1" x14ac:dyDescent="0.2">
      <c r="E44" s="29"/>
      <c r="I44" s="68"/>
    </row>
    <row r="45" spans="1:23" s="28" customFormat="1" x14ac:dyDescent="0.2">
      <c r="E45" s="29"/>
      <c r="I45" s="68"/>
    </row>
    <row r="46" spans="1:23" s="28" customFormat="1" x14ac:dyDescent="0.2">
      <c r="E46" s="29"/>
      <c r="I46" s="68"/>
    </row>
    <row r="47" spans="1:23" s="28" customFormat="1" x14ac:dyDescent="0.2">
      <c r="E47" s="29"/>
      <c r="I47" s="68"/>
    </row>
    <row r="48" spans="1:23" s="28" customFormat="1" x14ac:dyDescent="0.2">
      <c r="E48" s="29"/>
      <c r="I48" s="68"/>
    </row>
    <row r="49" spans="5:9" s="28" customFormat="1" x14ac:dyDescent="0.2">
      <c r="E49" s="29"/>
      <c r="I49" s="68"/>
    </row>
    <row r="50" spans="5:9" s="28" customFormat="1" x14ac:dyDescent="0.2">
      <c r="E50" s="29"/>
      <c r="I50" s="68"/>
    </row>
    <row r="51" spans="5:9" s="28" customFormat="1" x14ac:dyDescent="0.2">
      <c r="E51" s="29"/>
      <c r="I51" s="68"/>
    </row>
    <row r="52" spans="5:9" s="28" customFormat="1" x14ac:dyDescent="0.2">
      <c r="E52" s="29"/>
      <c r="I52" s="68"/>
    </row>
    <row r="53" spans="5:9" s="28" customFormat="1" x14ac:dyDescent="0.2">
      <c r="E53" s="29"/>
      <c r="I53" s="68"/>
    </row>
    <row r="54" spans="5:9" s="28" customFormat="1" x14ac:dyDescent="0.2">
      <c r="E54" s="29"/>
      <c r="I54" s="68"/>
    </row>
    <row r="55" spans="5:9" s="28" customFormat="1" x14ac:dyDescent="0.2">
      <c r="E55" s="29"/>
      <c r="I55" s="68"/>
    </row>
    <row r="56" spans="5:9" s="28" customFormat="1" x14ac:dyDescent="0.2">
      <c r="E56" s="29"/>
      <c r="I56" s="68"/>
    </row>
    <row r="57" spans="5:9" s="28" customFormat="1" x14ac:dyDescent="0.2">
      <c r="E57" s="29"/>
      <c r="I57" s="68"/>
    </row>
    <row r="58" spans="5:9" s="28" customFormat="1" x14ac:dyDescent="0.2">
      <c r="E58" s="29"/>
      <c r="I58" s="68"/>
    </row>
    <row r="59" spans="5:9" s="28" customFormat="1" x14ac:dyDescent="0.2">
      <c r="E59" s="29"/>
      <c r="I59" s="68"/>
    </row>
    <row r="60" spans="5:9" s="28" customFormat="1" x14ac:dyDescent="0.2">
      <c r="E60" s="29"/>
      <c r="I60" s="68"/>
    </row>
    <row r="61" spans="5:9" s="28" customFormat="1" x14ac:dyDescent="0.2">
      <c r="E61" s="29"/>
      <c r="I61" s="68"/>
    </row>
    <row r="62" spans="5:9" s="28" customFormat="1" x14ac:dyDescent="0.2">
      <c r="E62" s="29"/>
      <c r="I62" s="68"/>
    </row>
    <row r="63" spans="5:9" s="28" customFormat="1" x14ac:dyDescent="0.2">
      <c r="E63" s="29"/>
      <c r="I63" s="68"/>
    </row>
    <row r="64" spans="5:9" s="28" customFormat="1" x14ac:dyDescent="0.2">
      <c r="E64" s="29"/>
      <c r="I64" s="68"/>
    </row>
    <row r="65" spans="2:9" s="28" customFormat="1" x14ac:dyDescent="0.2">
      <c r="E65" s="29"/>
      <c r="I65" s="68"/>
    </row>
    <row r="66" spans="2:9" x14ac:dyDescent="0.2">
      <c r="B66" s="28"/>
      <c r="D66" s="28"/>
      <c r="H66" s="28"/>
    </row>
    <row r="67" spans="2:9" x14ac:dyDescent="0.2">
      <c r="B67" s="28"/>
      <c r="D67" s="28"/>
      <c r="H67" s="28"/>
    </row>
    <row r="68" spans="2:9" x14ac:dyDescent="0.2">
      <c r="B68" s="28"/>
      <c r="D68" s="28"/>
      <c r="H68" s="28"/>
    </row>
    <row r="69" spans="2:9" x14ac:dyDescent="0.2">
      <c r="B69" s="28"/>
      <c r="D69" s="28"/>
      <c r="H69" s="28"/>
    </row>
    <row r="70" spans="2:9" x14ac:dyDescent="0.2">
      <c r="B70" s="28"/>
      <c r="D70" s="28"/>
      <c r="H70" s="28"/>
    </row>
    <row r="71" spans="2:9" x14ac:dyDescent="0.2">
      <c r="B71" s="28"/>
      <c r="D71" s="28"/>
      <c r="H71" s="28"/>
    </row>
    <row r="72" spans="2:9" x14ac:dyDescent="0.2">
      <c r="B72" s="28"/>
      <c r="D72" s="28"/>
      <c r="H72" s="28"/>
    </row>
    <row r="73" spans="2:9" x14ac:dyDescent="0.2">
      <c r="B73" s="28"/>
      <c r="D73" s="28"/>
      <c r="H73" s="28"/>
    </row>
    <row r="74" spans="2:9" x14ac:dyDescent="0.2">
      <c r="B74" s="28"/>
      <c r="D74" s="28"/>
      <c r="H74" s="28"/>
    </row>
    <row r="75" spans="2:9" x14ac:dyDescent="0.2">
      <c r="B75" s="28"/>
      <c r="D75" s="28"/>
      <c r="H75" s="28"/>
    </row>
    <row r="76" spans="2:9" x14ac:dyDescent="0.2">
      <c r="B76" s="28"/>
      <c r="D76" s="28"/>
      <c r="H76" s="28"/>
    </row>
    <row r="77" spans="2:9" x14ac:dyDescent="0.2">
      <c r="B77" s="28"/>
      <c r="D77" s="28"/>
      <c r="H77" s="28"/>
    </row>
    <row r="78" spans="2:9" x14ac:dyDescent="0.2">
      <c r="B78" s="28"/>
      <c r="D78" s="28"/>
      <c r="H78" s="28"/>
    </row>
    <row r="79" spans="2:9" x14ac:dyDescent="0.2">
      <c r="B79" s="28"/>
      <c r="D79" s="28"/>
      <c r="H79" s="28"/>
    </row>
    <row r="80" spans="2:9" x14ac:dyDescent="0.2">
      <c r="B80" s="28"/>
      <c r="D80" s="28"/>
      <c r="H80" s="28"/>
    </row>
    <row r="81" spans="2:8" x14ac:dyDescent="0.2">
      <c r="B81" s="28"/>
      <c r="D81" s="28"/>
      <c r="H81" s="28"/>
    </row>
    <row r="82" spans="2:8" x14ac:dyDescent="0.2">
      <c r="B82" s="28"/>
      <c r="D82" s="28"/>
      <c r="H82" s="28"/>
    </row>
    <row r="83" spans="2:8" x14ac:dyDescent="0.2">
      <c r="B83" s="28"/>
      <c r="D83" s="28"/>
      <c r="H83" s="28"/>
    </row>
    <row r="84" spans="2:8" x14ac:dyDescent="0.2">
      <c r="B84" s="28"/>
      <c r="D84" s="28"/>
      <c r="H84" s="28"/>
    </row>
    <row r="85" spans="2:8" x14ac:dyDescent="0.2">
      <c r="B85" s="28"/>
      <c r="D85" s="28"/>
      <c r="H85" s="28"/>
    </row>
    <row r="86" spans="2:8" x14ac:dyDescent="0.2">
      <c r="B86" s="28"/>
      <c r="D86" s="28"/>
      <c r="H86" s="28"/>
    </row>
    <row r="87" spans="2:8" x14ac:dyDescent="0.2">
      <c r="B87" s="28"/>
      <c r="D87" s="28"/>
      <c r="H87" s="28"/>
    </row>
    <row r="88" spans="2:8" x14ac:dyDescent="0.2">
      <c r="B88" s="28"/>
      <c r="D88" s="28"/>
      <c r="H88" s="28"/>
    </row>
    <row r="89" spans="2:8" x14ac:dyDescent="0.2">
      <c r="B89" s="28"/>
      <c r="D89" s="28"/>
      <c r="H89" s="28"/>
    </row>
    <row r="90" spans="2:8" x14ac:dyDescent="0.2">
      <c r="B90" s="28"/>
      <c r="D90" s="28"/>
      <c r="H90" s="28"/>
    </row>
    <row r="91" spans="2:8" x14ac:dyDescent="0.2">
      <c r="B91" s="28"/>
      <c r="D91" s="28"/>
      <c r="H91" s="28"/>
    </row>
    <row r="92" spans="2:8" x14ac:dyDescent="0.2">
      <c r="B92" s="28"/>
      <c r="D92" s="28"/>
      <c r="H92" s="28"/>
    </row>
    <row r="93" spans="2:8" x14ac:dyDescent="0.2">
      <c r="B93" s="28"/>
      <c r="D93" s="28"/>
      <c r="H93" s="28"/>
    </row>
    <row r="94" spans="2:8" x14ac:dyDescent="0.2">
      <c r="B94" s="28"/>
      <c r="D94" s="28"/>
      <c r="H94" s="28"/>
    </row>
    <row r="95" spans="2:8" x14ac:dyDescent="0.2">
      <c r="B95" s="28"/>
      <c r="D95" s="28"/>
      <c r="H95" s="28"/>
    </row>
    <row r="96" spans="2:8" x14ac:dyDescent="0.2">
      <c r="B96" s="28"/>
      <c r="D96" s="28"/>
      <c r="H96" s="28"/>
    </row>
    <row r="97" spans="2:8" x14ac:dyDescent="0.2">
      <c r="B97" s="28"/>
      <c r="D97" s="28"/>
      <c r="H97" s="28"/>
    </row>
    <row r="98" spans="2:8" x14ac:dyDescent="0.2">
      <c r="B98" s="28"/>
      <c r="D98" s="28"/>
      <c r="H98" s="28"/>
    </row>
    <row r="99" spans="2:8" x14ac:dyDescent="0.2">
      <c r="B99" s="28"/>
      <c r="D99" s="28"/>
      <c r="H99" s="28"/>
    </row>
    <row r="100" spans="2:8" x14ac:dyDescent="0.2">
      <c r="B100" s="28"/>
      <c r="D100" s="28"/>
      <c r="H100" s="28"/>
    </row>
    <row r="101" spans="2:8" x14ac:dyDescent="0.2">
      <c r="B101" s="28"/>
      <c r="D101" s="28"/>
      <c r="H101" s="28"/>
    </row>
    <row r="102" spans="2:8" x14ac:dyDescent="0.2">
      <c r="B102" s="28"/>
      <c r="D102" s="28"/>
      <c r="H102" s="28"/>
    </row>
    <row r="103" spans="2:8" x14ac:dyDescent="0.2">
      <c r="B103" s="28"/>
      <c r="D103" s="28"/>
      <c r="H103" s="28"/>
    </row>
    <row r="104" spans="2:8" x14ac:dyDescent="0.2">
      <c r="B104" s="28"/>
      <c r="D104" s="28"/>
      <c r="H104" s="28"/>
    </row>
    <row r="105" spans="2:8" x14ac:dyDescent="0.2">
      <c r="B105" s="28"/>
      <c r="D105" s="28"/>
      <c r="H105" s="28"/>
    </row>
    <row r="106" spans="2:8" x14ac:dyDescent="0.2">
      <c r="B106" s="28"/>
      <c r="D106" s="28"/>
      <c r="H106" s="28"/>
    </row>
    <row r="107" spans="2:8" x14ac:dyDescent="0.2">
      <c r="B107" s="28"/>
      <c r="D107" s="28"/>
      <c r="H107" s="28"/>
    </row>
    <row r="108" spans="2:8" x14ac:dyDescent="0.2">
      <c r="B108" s="28"/>
      <c r="D108" s="28"/>
      <c r="H108" s="28"/>
    </row>
    <row r="109" spans="2:8" x14ac:dyDescent="0.2">
      <c r="B109" s="28"/>
      <c r="D109" s="28"/>
      <c r="H109" s="28"/>
    </row>
    <row r="110" spans="2:8" x14ac:dyDescent="0.2">
      <c r="B110" s="28"/>
      <c r="D110" s="28"/>
      <c r="H110" s="28"/>
    </row>
    <row r="111" spans="2:8" x14ac:dyDescent="0.2">
      <c r="B111" s="28"/>
      <c r="D111" s="28"/>
      <c r="H111" s="28"/>
    </row>
    <row r="112" spans="2:8" x14ac:dyDescent="0.2">
      <c r="B112" s="28"/>
      <c r="D112" s="28"/>
      <c r="H112" s="28"/>
    </row>
    <row r="113" spans="2:8" x14ac:dyDescent="0.2">
      <c r="B113" s="28"/>
      <c r="D113" s="28"/>
      <c r="H113" s="28"/>
    </row>
    <row r="114" spans="2:8" x14ac:dyDescent="0.2">
      <c r="B114" s="28"/>
      <c r="D114" s="28"/>
      <c r="H114" s="28"/>
    </row>
    <row r="115" spans="2:8" x14ac:dyDescent="0.2">
      <c r="B115" s="28"/>
      <c r="D115" s="28"/>
      <c r="H115" s="28"/>
    </row>
    <row r="116" spans="2:8" x14ac:dyDescent="0.2">
      <c r="B116" s="28"/>
      <c r="D116" s="28"/>
      <c r="H116" s="28"/>
    </row>
    <row r="117" spans="2:8" x14ac:dyDescent="0.2">
      <c r="B117" s="28"/>
      <c r="D117" s="28"/>
      <c r="H117" s="28"/>
    </row>
  </sheetData>
  <mergeCells count="16">
    <mergeCell ref="F6:I6"/>
    <mergeCell ref="D4:E4"/>
    <mergeCell ref="M4:Q4"/>
    <mergeCell ref="A5:C5"/>
    <mergeCell ref="D5:E5"/>
    <mergeCell ref="M5:P5"/>
    <mergeCell ref="T5:U5"/>
    <mergeCell ref="A1:S1"/>
    <mergeCell ref="A2:C2"/>
    <mergeCell ref="D2:E2"/>
    <mergeCell ref="M2:P2"/>
    <mergeCell ref="T2:U2"/>
    <mergeCell ref="A3:C3"/>
    <mergeCell ref="D3:E3"/>
    <mergeCell ref="M3:P3"/>
    <mergeCell ref="T3:U3"/>
  </mergeCells>
  <pageMargins left="0.7" right="0.7" top="0.75" bottom="0.75" header="0.3" footer="0.3"/>
  <pageSetup paperSize="5" scale="66" fitToHeight="0" orientation="landscape" r:id="rId1"/>
  <headerFooter alignWithMargins="0">
    <oddHeader>&amp;C&amp;"Arial,Bold"&amp;14 RFA 2023-201 -  Review Committee Recommendations&amp;RExhibit B,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3" ma:contentTypeDescription="Create a new document." ma:contentTypeScope="" ma:versionID="75d197e964e996e3db9fd6901ab8bb2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4254eeeff376333655588e2ec714288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0F2312-461F-4436-ABC9-0610866B5DBB}"/>
</file>

<file path=customXml/itemProps2.xml><?xml version="1.0" encoding="utf-8"?>
<ds:datastoreItem xmlns:ds="http://schemas.openxmlformats.org/officeDocument/2006/customXml" ds:itemID="{1438BAE6-8743-4009-ABAD-C12CD13FD1EC}"/>
</file>

<file path=customXml/itemProps3.xml><?xml version="1.0" encoding="utf-8"?>
<ds:datastoreItem xmlns:ds="http://schemas.openxmlformats.org/officeDocument/2006/customXml" ds:itemID="{5F4A4F75-2644-4468-921F-0422C2C9E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2023-10-11T20:43:17Z</dcterms:created>
  <dcterms:modified xsi:type="dcterms:W3CDTF">2023-10-11T20:43:34Z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