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2E52A450-8730-4F98-B9E6-FB4B7FE2ABD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enter scores" sheetId="23" r:id="rId1"/>
    <sheet name="All Applications" sheetId="20" r:id="rId2"/>
    <sheet name="Recommendations" sheetId="21" r:id="rId3"/>
  </sheets>
  <definedNames>
    <definedName name="_xlnm.Print_Area" localSheetId="0">'enter scores'!$A$1:$AY$59</definedName>
    <definedName name="_xlnm.Print_Titles" localSheetId="1">'All Applications'!$A:$A,'All Applications'!$1:$1</definedName>
    <definedName name="_xlnm.Print_Titles" localSheetId="0">'enter scores'!$A:$A,'enter scores'!$1:$2</definedName>
    <definedName name="_xlnm.Print_Titles" localSheetId="2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21" l="1"/>
  <c r="P12" i="21"/>
  <c r="P9" i="21"/>
  <c r="D4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AE48" i="23"/>
  <c r="AF48" i="23"/>
  <c r="AG48" i="23"/>
  <c r="AH48" i="23"/>
  <c r="AI48" i="23"/>
  <c r="AJ48" i="23"/>
  <c r="AK48" i="23"/>
  <c r="AL48" i="23"/>
  <c r="AM48" i="23"/>
  <c r="AN48" i="23"/>
  <c r="AO48" i="23"/>
  <c r="AP48" i="23"/>
  <c r="AQ48" i="23"/>
  <c r="AR48" i="23"/>
  <c r="AS48" i="23"/>
  <c r="AT48" i="23"/>
  <c r="AU48" i="23"/>
  <c r="AV48" i="23"/>
  <c r="AW48" i="23"/>
  <c r="AX48" i="23"/>
  <c r="AY48" i="23"/>
  <c r="C48" i="23"/>
  <c r="AZ27" i="23"/>
  <c r="AZ5" i="23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P29" i="20" l="1"/>
  <c r="P30" i="20"/>
  <c r="P31" i="20"/>
  <c r="P32" i="20"/>
  <c r="P33" i="20"/>
  <c r="AZ22" i="23" l="1"/>
  <c r="AZ23" i="23"/>
  <c r="AZ24" i="23"/>
  <c r="AZ25" i="23"/>
  <c r="AZ26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0" i="23"/>
  <c r="AZ41" i="23"/>
  <c r="AZ42" i="23"/>
  <c r="AZ43" i="23"/>
  <c r="AZ44" i="23"/>
  <c r="AZ45" i="23"/>
  <c r="AZ46" i="23"/>
  <c r="AZ57" i="23" l="1"/>
  <c r="AZ56" i="23"/>
  <c r="AZ11" i="23"/>
  <c r="AZ12" i="23"/>
  <c r="AZ13" i="23"/>
  <c r="AZ14" i="23"/>
  <c r="AZ15" i="23"/>
  <c r="AZ16" i="23"/>
  <c r="AZ17" i="23"/>
  <c r="AZ18" i="23"/>
  <c r="AZ19" i="23"/>
  <c r="AZ20" i="23"/>
  <c r="AZ21" i="23"/>
  <c r="AZ47" i="23"/>
  <c r="AZ48" i="23"/>
  <c r="AZ51" i="23" l="1"/>
  <c r="AZ59" i="23"/>
  <c r="P3" i="20"/>
  <c r="C8" i="23" l="1"/>
  <c r="AZ8" i="23" s="1"/>
  <c r="AZ50" i="23" l="1"/>
  <c r="AZ52" i="23"/>
  <c r="AZ4" i="23"/>
  <c r="AZ6" i="23"/>
  <c r="P4" i="20" l="1"/>
  <c r="P5" i="20"/>
  <c r="P6" i="20"/>
  <c r="P7" i="20"/>
  <c r="P8" i="20"/>
  <c r="P9" i="20"/>
  <c r="P10" i="20"/>
  <c r="P11" i="20"/>
  <c r="P12" i="20"/>
  <c r="P13" i="20"/>
  <c r="P14" i="20"/>
  <c r="P15" i="20"/>
  <c r="P52" i="20"/>
  <c r="P16" i="20"/>
  <c r="P17" i="20"/>
  <c r="P18" i="20"/>
  <c r="P19" i="20"/>
  <c r="P20" i="20"/>
  <c r="P21" i="20"/>
  <c r="P22" i="20"/>
  <c r="P23" i="20"/>
  <c r="P24" i="20"/>
  <c r="P25" i="20"/>
  <c r="P34" i="20"/>
  <c r="P35" i="20"/>
  <c r="P26" i="20"/>
  <c r="P27" i="20"/>
  <c r="P28" i="20"/>
  <c r="AZ10" i="23" l="1"/>
  <c r="D2" i="21" l="1"/>
  <c r="AZ55" i="23" l="1"/>
  <c r="AZ7" i="23"/>
  <c r="D3" i="21" l="1"/>
</calcChain>
</file>

<file path=xl/sharedStrings.xml><?xml version="1.0" encoding="utf-8"?>
<sst xmlns="http://schemas.openxmlformats.org/spreadsheetml/2006/main" count="3046" uniqueCount="267">
  <si>
    <t>Application Number</t>
  </si>
  <si>
    <t>Name of Developers</t>
  </si>
  <si>
    <t>Name of Development</t>
  </si>
  <si>
    <t>Development Category</t>
  </si>
  <si>
    <t>Florida Job Creation Preference</t>
  </si>
  <si>
    <t>Development Name</t>
  </si>
  <si>
    <t>Lottery Number</t>
  </si>
  <si>
    <t>Total Points</t>
  </si>
  <si>
    <t>Yes or No</t>
  </si>
  <si>
    <t>Development Category Funding Preference</t>
  </si>
  <si>
    <t>Leveraging Classification</t>
  </si>
  <si>
    <t>All Eligibility Requirements Met?</t>
  </si>
  <si>
    <t>Eligible For Funding?</t>
  </si>
  <si>
    <t>Contributor/ Reporter</t>
  </si>
  <si>
    <t>NC or R List for Leveraging?</t>
  </si>
  <si>
    <t>Total Corp Funding Per Set-Aside</t>
  </si>
  <si>
    <t>Total HC Allocated</t>
  </si>
  <si>
    <t>Tie-Breakers</t>
  </si>
  <si>
    <t>Points Items</t>
  </si>
  <si>
    <t>Scoring Items</t>
  </si>
  <si>
    <t>COUNT</t>
  </si>
  <si>
    <t>Total HC Available for RFA</t>
  </si>
  <si>
    <t>Total HC Remaining</t>
  </si>
  <si>
    <t>Total Units</t>
  </si>
  <si>
    <t>Eligibility Requirements</t>
  </si>
  <si>
    <t>Submission Requirements met (section Three, A.)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</si>
  <si>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</si>
  <si>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</si>
  <si>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</si>
  <si>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</si>
  <si>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</si>
  <si>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</si>
  <si>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</si>
  <si>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</si>
  <si>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</si>
  <si>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6.a. Total Number of Units provided and within limits</t>
  </si>
  <si>
    <t>7.a. Evidence of Site Control provided</t>
  </si>
  <si>
    <t xml:space="preserve">Goal </t>
  </si>
  <si>
    <t>4.b.(4) Development Category Funding Preference</t>
  </si>
  <si>
    <t>Name of Authorized Principal Representative</t>
  </si>
  <si>
    <t>F</t>
  </si>
  <si>
    <t>Demo</t>
  </si>
  <si>
    <t>Inspector General's Office</t>
  </si>
  <si>
    <t>10.a. Applicant’s Housing Credit Request Amount provided</t>
  </si>
  <si>
    <t>9. Minimum number of Resident Programs selected</t>
  </si>
  <si>
    <t>11.  Local Government Contribution Points (5 points)</t>
  </si>
  <si>
    <t>Florida Job Creation Preference (Item 4 of Exhibit C)</t>
  </si>
  <si>
    <t>Family Demo and qualifies for the Geographic Area of Opportunity / HUD-designated SADDA Funding Goal?</t>
  </si>
  <si>
    <t>Priority Level</t>
  </si>
  <si>
    <t>3.e.(1) Authorized Principal Representative provided and meets requirements</t>
  </si>
  <si>
    <t>3.a.(1) Name of Applicant provided</t>
  </si>
  <si>
    <t>3.b.(1) Name of Each Developer provided</t>
  </si>
  <si>
    <t>5.e. Minimum Transit Score met</t>
  </si>
  <si>
    <t>3.c.(1) Principals for Applicant and Developer(s) Disclosure Form provided  and meets requirements</t>
  </si>
  <si>
    <t>Bookmarking Attachments prior to submission (Section Three, A.2.b.)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</si>
  <si>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</si>
  <si>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Verification of no recent de-obligations (Section Five, A.1.)</t>
  </si>
  <si>
    <t>8.d. Green Building Certification or minimum additional Green Building Features selected, as applicable</t>
  </si>
  <si>
    <t>HC Request Amount</t>
  </si>
  <si>
    <t>3.b.(3)(a) Developer Experience Requirement met</t>
  </si>
  <si>
    <t>5.e.  Proximity Funding Preference</t>
  </si>
  <si>
    <t>Proximity Funding Preference</t>
  </si>
  <si>
    <t>Catalyst at Goulds</t>
  </si>
  <si>
    <t>Villa Esperanza II</t>
  </si>
  <si>
    <t>The Enclave at Rio</t>
  </si>
  <si>
    <t>Coco Palm Place</t>
  </si>
  <si>
    <t>Pinnacle at Tropical Crossings</t>
  </si>
  <si>
    <t>Edison Towers II</t>
  </si>
  <si>
    <t>Cannery Row at Redlands Crossing Phase II</t>
  </si>
  <si>
    <t>2.  Demographic Commitment selected</t>
  </si>
  <si>
    <t>10.a.(1)(d) If the Applicant selected the Family Demographic, does the Application qualify for the Geographic Area of Opportunity / SADDA Funding Goal?</t>
  </si>
  <si>
    <t>Elena M. Adames</t>
  </si>
  <si>
    <t>Matthew A. Rieger</t>
  </si>
  <si>
    <t>Mara S. Mades</t>
  </si>
  <si>
    <t>David O. Deutch</t>
  </si>
  <si>
    <t>Ambar3, LLC</t>
  </si>
  <si>
    <t>Catalyst at Goulds Dev, LLC</t>
  </si>
  <si>
    <t>Royal American Properties, LLC</t>
  </si>
  <si>
    <t>Pinnacle Communities, LLC</t>
  </si>
  <si>
    <t>Pinnacle Communities, LLC; Rural Neighborhoods, Incorporated</t>
  </si>
  <si>
    <t>E, Non-ALF</t>
  </si>
  <si>
    <t>Liz T</t>
  </si>
  <si>
    <t>Kenny</t>
  </si>
  <si>
    <t>Metro Grande I</t>
  </si>
  <si>
    <t>Catherine Flon Estates</t>
  </si>
  <si>
    <t>Sage Pointe</t>
  </si>
  <si>
    <t>Osprey Landing</t>
  </si>
  <si>
    <t>The Arbors at Naranja</t>
  </si>
  <si>
    <t>Brownsville 54</t>
  </si>
  <si>
    <t>Serenity Grove</t>
  </si>
  <si>
    <t>Marc S. Plonskier</t>
  </si>
  <si>
    <t>Nikul A. Inamdar</t>
  </si>
  <si>
    <t>Oliver L. Gross</t>
  </si>
  <si>
    <t>Coco Palm Place Developer, LLC</t>
  </si>
  <si>
    <t>Catherine Flon Estates Developer, LLC</t>
  </si>
  <si>
    <t>TEDC Affordable Communities, Inc.</t>
  </si>
  <si>
    <t>Sage Pointe Developer, LLC</t>
  </si>
  <si>
    <t>Brownsville 54 Developers, LLC</t>
  </si>
  <si>
    <t>Serenity Grove Developers, LLC</t>
  </si>
  <si>
    <t>A</t>
  </si>
  <si>
    <t>B</t>
  </si>
  <si>
    <t>NC</t>
  </si>
  <si>
    <t>3.a.(2) Evidence Applicant is a legally formed entity qualified to do business in the state of Florida as of the Application Deadline provided</t>
  </si>
  <si>
    <t>3.b.(2) Evidence that each Developer entity is a legally formed entity qualified to do business in the state of Florida as of the Application Deadline provided</t>
  </si>
  <si>
    <t>3.d.(1) Management Company contact information provided</t>
  </si>
  <si>
    <t>3.d.(2) Prior Management Company Experience Requirement met</t>
  </si>
  <si>
    <t>Applicant Certification and Acknowledgement signed by Authorized Principal Representative</t>
  </si>
  <si>
    <t>10.c. Development Cost Pro Forma provided reflecting that sources equal or exceed uses</t>
  </si>
  <si>
    <t>Financial Arrearage Requirement met (Section Five, A.1.)</t>
  </si>
  <si>
    <t>Bryan</t>
  </si>
  <si>
    <t>Lisa N</t>
  </si>
  <si>
    <t>Lisa W</t>
  </si>
  <si>
    <t>One proposed Family Development that qualifies for the Geographic Areas of Opportunity/SADDA Goal</t>
  </si>
  <si>
    <t>One proposed Development that selected the Demographic Commitment of Elderly (Non-ALF)</t>
  </si>
  <si>
    <t>One proposed Development that qualifies for the Urban Center/MetroRail Station Designation</t>
  </si>
  <si>
    <t>2024-167C</t>
  </si>
  <si>
    <t>2024-168C</t>
  </si>
  <si>
    <t>2024-169C</t>
  </si>
  <si>
    <t>2024-170C</t>
  </si>
  <si>
    <t>2024-171C</t>
  </si>
  <si>
    <t>2024-172C</t>
  </si>
  <si>
    <t>2024-173C</t>
  </si>
  <si>
    <t>2024-174C</t>
  </si>
  <si>
    <t>2024-175C</t>
  </si>
  <si>
    <t>2024-176C</t>
  </si>
  <si>
    <t>2024-177C</t>
  </si>
  <si>
    <t>2024-178C</t>
  </si>
  <si>
    <t>2024-179C</t>
  </si>
  <si>
    <t>2024-180C</t>
  </si>
  <si>
    <t>2024-181C</t>
  </si>
  <si>
    <t>2024-182C</t>
  </si>
  <si>
    <t>2024-183C</t>
  </si>
  <si>
    <t>2024-184C</t>
  </si>
  <si>
    <t>2024-185C</t>
  </si>
  <si>
    <t>2024-186C</t>
  </si>
  <si>
    <t>2024-187C</t>
  </si>
  <si>
    <t>2024-188C</t>
  </si>
  <si>
    <t>2024-189C</t>
  </si>
  <si>
    <t>2024-190C</t>
  </si>
  <si>
    <t>2024-191C</t>
  </si>
  <si>
    <t>2024-192C</t>
  </si>
  <si>
    <t>2024-193C</t>
  </si>
  <si>
    <t>2024-194C</t>
  </si>
  <si>
    <t>2024-195C</t>
  </si>
  <si>
    <t>2024-196C</t>
  </si>
  <si>
    <t>2024-197C</t>
  </si>
  <si>
    <t>2024-198C</t>
  </si>
  <si>
    <t>2024-199C</t>
  </si>
  <si>
    <t>2024-200C</t>
  </si>
  <si>
    <t>2024-201C</t>
  </si>
  <si>
    <t>2024-202C</t>
  </si>
  <si>
    <t>2024-203C</t>
  </si>
  <si>
    <t>2024-204C</t>
  </si>
  <si>
    <t>2024-205C</t>
  </si>
  <si>
    <t>2024-206C</t>
  </si>
  <si>
    <t>2024-207C</t>
  </si>
  <si>
    <t>2024-208C</t>
  </si>
  <si>
    <t>2024-209C</t>
  </si>
  <si>
    <t>2024-210C</t>
  </si>
  <si>
    <t>2024-211C</t>
  </si>
  <si>
    <t>2024-212C</t>
  </si>
  <si>
    <t>2024-213C</t>
  </si>
  <si>
    <t>2024-214C</t>
  </si>
  <si>
    <t>2024-215C</t>
  </si>
  <si>
    <t>4440 Apartments</t>
  </si>
  <si>
    <t>Broadway Rising</t>
  </si>
  <si>
    <t xml:space="preserve">     Cauley Point</t>
  </si>
  <si>
    <t>Citrus Haven Residences</t>
  </si>
  <si>
    <t>CM Redevelopment II</t>
  </si>
  <si>
    <t>CM Redevelopment Senior</t>
  </si>
  <si>
    <t>Coral Breeze Estates</t>
  </si>
  <si>
    <t>Culmer Apartments II</t>
  </si>
  <si>
    <t>Ekos Kendall</t>
  </si>
  <si>
    <t>Everglades Vista</t>
  </si>
  <si>
    <t>Freedom Pointe (f.k.a. Little Havana Senior)</t>
  </si>
  <si>
    <t>Garden House II</t>
  </si>
  <si>
    <t>Heritage at Midtown Crossing</t>
  </si>
  <si>
    <t>Metro Grande II</t>
  </si>
  <si>
    <t>Metro Vista</t>
  </si>
  <si>
    <t>Moody Village</t>
  </si>
  <si>
    <t>North Bay Senior Apartments</t>
  </si>
  <si>
    <t>Palm Grove</t>
  </si>
  <si>
    <t>Perrine Village IV</t>
  </si>
  <si>
    <t>Princeton Manor</t>
  </si>
  <si>
    <t>Promenade on Palm</t>
  </si>
  <si>
    <t>Quail Roost Transit Village III</t>
  </si>
  <si>
    <t>Quail Roost Transit Village V</t>
  </si>
  <si>
    <t>Residences at Goulds Park</t>
  </si>
  <si>
    <t>Residences at Westview Landing</t>
  </si>
  <si>
    <t>Santa Cruz Isles</t>
  </si>
  <si>
    <t>Silver Creek Phase 2</t>
  </si>
  <si>
    <t>Skyview Lofts</t>
  </si>
  <si>
    <t>Southpointe Vista II</t>
  </si>
  <si>
    <t>The Station Senior Apartments</t>
  </si>
  <si>
    <t>Tropical Terrace</t>
  </si>
  <si>
    <t>Villa Mallorca</t>
  </si>
  <si>
    <t>Villa Valencia</t>
  </si>
  <si>
    <t xml:space="preserve">Vineyard Villas </t>
  </si>
  <si>
    <t>David M. Pemberton Senior Residences</t>
  </si>
  <si>
    <t>Cauley Point</t>
  </si>
  <si>
    <t>Charles F Sims</t>
  </si>
  <si>
    <t>Amanda Bartle</t>
  </si>
  <si>
    <t>Oscar Sol</t>
  </si>
  <si>
    <t>Shawn Wilson</t>
  </si>
  <si>
    <t>Jennifer Sanz</t>
  </si>
  <si>
    <t>Aaron Gornstein</t>
  </si>
  <si>
    <t>Jacob Morrow</t>
  </si>
  <si>
    <t>Kenneth Naylor</t>
  </si>
  <si>
    <t>Carol Gardner</t>
  </si>
  <si>
    <t>Christopher L. Shear</t>
  </si>
  <si>
    <t>Kimberly Black King</t>
  </si>
  <si>
    <t>Robert Hoskins</t>
  </si>
  <si>
    <t>Darren Smith</t>
  </si>
  <si>
    <t>Donald W Paxton</t>
  </si>
  <si>
    <t>Michael Ruane</t>
  </si>
  <si>
    <t>Lewis V Swezy</t>
  </si>
  <si>
    <t>Joseph F Chapman, IV</t>
  </si>
  <si>
    <t>Willie Logan</t>
  </si>
  <si>
    <t>Unified Development LLC; Calston, LLC</t>
  </si>
  <si>
    <t>Broadway Rising Dev, LLC; SFCLT Broadway Rising Dev, LLC</t>
  </si>
  <si>
    <t>Blue CP Developer, LLC</t>
  </si>
  <si>
    <t>Next Development Group, LLC; Calston Developer, LLC; Aconcagua Developers, LLC</t>
  </si>
  <si>
    <t>Preservation of Affordable Housing LLC</t>
  </si>
  <si>
    <t>TEDC Affordable Communities Inc.; Next Development Group, LLC</t>
  </si>
  <si>
    <t>APC Culmer Development II, LLC</t>
  </si>
  <si>
    <t>MHP Miami I Developer, LLC</t>
  </si>
  <si>
    <t>Next Development Group, LLC; Calston LLC</t>
  </si>
  <si>
    <t>Volunteers of America National Services Corporation</t>
  </si>
  <si>
    <t xml:space="preserve">MHP FL North Parcel Developer, LLC; MJHS FL North Parcel Developer, LLC </t>
  </si>
  <si>
    <t>NuRock Development Partners Inc.; R Howell Development, LLC; R Block Development, LLC</t>
  </si>
  <si>
    <t>Cornerstone Group Partners, LLC</t>
  </si>
  <si>
    <t>Metro Vista Developer, LLC</t>
  </si>
  <si>
    <t>Moody Village I Development, LLC</t>
  </si>
  <si>
    <t>BCP Development 23 LLC</t>
  </si>
  <si>
    <t>ACRUVA Community Developers, LLC; CORE Osprey Landing Developer, LLC</t>
  </si>
  <si>
    <t>HTG Palm Grove Developer, LLC</t>
  </si>
  <si>
    <t>Perrine Development IV, LLC</t>
  </si>
  <si>
    <t>RS Development Corp</t>
  </si>
  <si>
    <t>Quail Roost III Development, LLC</t>
  </si>
  <si>
    <t>Quail Roost V Development, LLC</t>
  </si>
  <si>
    <t>Silver Creek 2 Dev, LLC</t>
  </si>
  <si>
    <t>HTG Skyview Developer, LLC</t>
  </si>
  <si>
    <t>MHP FL IX Developer, LLC</t>
  </si>
  <si>
    <t>ACRUVA Community Developers, LLC; CORE Miami Dade Developer, LLC</t>
  </si>
  <si>
    <t>Tropical Terrace Developer, LLC</t>
  </si>
  <si>
    <t>HTG Villa Mallorca Developer, LLC</t>
  </si>
  <si>
    <t>The Gatehouse Group, LLC; Magellan Housing, LLC</t>
  </si>
  <si>
    <t>Opa-locka Community Development Corporation, Inc. d/b/a Ten North Group</t>
  </si>
  <si>
    <t>Urban Center/ MetroRail Station Designation?</t>
  </si>
  <si>
    <t>Tier of Urban Center/ MetroRail Station?</t>
  </si>
  <si>
    <t>3.b.(3)(b) Developer Experience with Corporation funded Developments (5 points)</t>
  </si>
  <si>
    <t>6.b. Occupancy status of any existing units provided, if Rehabilitation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</si>
  <si>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</si>
  <si>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</si>
  <si>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</si>
  <si>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</si>
  <si>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4.d. Unit Characteristic Chart reflecting the breakdown of number of units associated with each Development Type, Development Category and ESS/Non-ESS provided</t>
  </si>
  <si>
    <t>5.f. RECAP Conditions met, if applicable</t>
  </si>
  <si>
    <t>5.g. Does the Application qualify for the Urban Center/MetroRail Station Designation?</t>
  </si>
  <si>
    <t>5.g. If the Applicant stated that it qualified for the Urban Center/MetroRail Station Designation, what is the Tier?</t>
  </si>
  <si>
    <t>3.c.(3) What is the Application Priority Level?</t>
  </si>
  <si>
    <t>Verification of no prior acceptance to an invitation to enter credit underwriting for the same Development (Section Five, A.1.)</t>
  </si>
  <si>
    <t>Total Points (maximum of 20)</t>
  </si>
  <si>
    <t>Y</t>
  </si>
  <si>
    <t>N</t>
  </si>
  <si>
    <t>Eligible Applications</t>
  </si>
  <si>
    <t>Ineligible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</si>
</sst>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158">
    <xf numFmtId="0" fontId="0" fillId="0" borderId="0" xfId="0"/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6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horizontal="left" vertical="center"/>
    </xf>
    <xf numFmtId="0" fontId="8" fillId="2" borderId="5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vertical="center"/>
    </xf>
    <xf numFmtId="164" fontId="10" fillId="0" borderId="0" xfId="1" applyNumberFormat="1" applyFont="1" applyBorder="1" applyAlignment="1">
      <alignment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vertical="center" wrapText="1"/>
    </xf>
    <xf numFmtId="0" fontId="10" fillId="0" borderId="0" xfId="3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0" xfId="3" applyFont="1" applyBorder="1" applyAlignment="1">
      <alignment vertical="center" wrapText="1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left" vertical="center"/>
    </xf>
    <xf numFmtId="0" fontId="13" fillId="0" borderId="0" xfId="3" applyFont="1" applyBorder="1" applyAlignment="1" applyProtection="1">
      <alignment horizontal="left" vertical="center"/>
      <protection locked="0"/>
    </xf>
    <xf numFmtId="0" fontId="14" fillId="0" borderId="0" xfId="3" applyFont="1" applyBorder="1" applyAlignment="1" applyProtection="1">
      <alignment horizontal="left" vertical="center" wrapText="1"/>
      <protection locked="0"/>
    </xf>
    <xf numFmtId="0" fontId="12" fillId="0" borderId="0" xfId="3" applyFont="1" applyBorder="1" applyAlignment="1" applyProtection="1">
      <alignment horizontal="left" vertical="center" wrapText="1" readingOrder="1"/>
      <protection locked="0"/>
    </xf>
    <xf numFmtId="0" fontId="15" fillId="0" borderId="0" xfId="3" applyFont="1" applyBorder="1" applyAlignment="1" applyProtection="1">
      <alignment vertical="center" wrapText="1" readingOrder="1"/>
      <protection locked="0"/>
    </xf>
    <xf numFmtId="0" fontId="15" fillId="0" borderId="0" xfId="3" applyFont="1" applyBorder="1" applyAlignment="1" applyProtection="1">
      <alignment horizontal="center" vertical="center" wrapText="1" readingOrder="1"/>
      <protection locked="0"/>
    </xf>
    <xf numFmtId="0" fontId="15" fillId="0" borderId="0" xfId="3" applyNumberFormat="1" applyFont="1" applyBorder="1" applyAlignment="1" applyProtection="1">
      <alignment horizontal="center" vertical="center" wrapText="1" readingOrder="1"/>
      <protection locked="0"/>
    </xf>
    <xf numFmtId="0" fontId="16" fillId="0" borderId="0" xfId="3" applyFont="1" applyBorder="1" applyAlignment="1" applyProtection="1">
      <alignment horizontal="center" vertical="center" wrapText="1" readingOrder="1"/>
      <protection locked="0"/>
    </xf>
    <xf numFmtId="0" fontId="17" fillId="0" borderId="0" xfId="3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9" fillId="0" borderId="0" xfId="3" applyFont="1" applyFill="1" applyBorder="1" applyAlignment="1" applyProtection="1">
      <alignment vertical="center" readingOrder="1"/>
      <protection locked="0"/>
    </xf>
    <xf numFmtId="0" fontId="16" fillId="0" borderId="0" xfId="3" applyFont="1" applyFill="1" applyBorder="1" applyAlignment="1" applyProtection="1">
      <alignment vertical="center" wrapText="1" readingOrder="1"/>
      <protection locked="0"/>
    </xf>
    <xf numFmtId="0" fontId="16" fillId="0" borderId="0" xfId="3" applyFont="1" applyFill="1" applyBorder="1" applyAlignment="1" applyProtection="1">
      <alignment horizontal="center" vertical="center" wrapText="1" readingOrder="1"/>
      <protection locked="0"/>
    </xf>
    <xf numFmtId="0" fontId="16" fillId="0" borderId="0" xfId="3" applyFont="1" applyFill="1" applyBorder="1" applyAlignment="1" applyProtection="1">
      <alignment horizontal="left" vertical="center" wrapText="1" readingOrder="1"/>
      <protection locked="0"/>
    </xf>
    <xf numFmtId="8" fontId="16" fillId="0" borderId="0" xfId="3" applyNumberFormat="1" applyFont="1" applyFill="1" applyBorder="1" applyAlignment="1" applyProtection="1">
      <alignment vertical="center" wrapText="1" readingOrder="1"/>
      <protection locked="0"/>
    </xf>
    <xf numFmtId="4" fontId="12" fillId="0" borderId="0" xfId="3" applyNumberFormat="1" applyFont="1" applyFill="1" applyBorder="1" applyAlignment="1">
      <alignment horizontal="center" vertical="center"/>
    </xf>
    <xf numFmtId="8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vertical="center"/>
    </xf>
    <xf numFmtId="0" fontId="16" fillId="0" borderId="0" xfId="3" applyFont="1" applyFill="1" applyBorder="1" applyAlignment="1" applyProtection="1">
      <alignment horizontal="center" vertical="center" wrapText="1"/>
      <protection locked="0"/>
    </xf>
    <xf numFmtId="43" fontId="16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horizontal="left" vertical="center" wrapText="1"/>
      <protection locked="0"/>
    </xf>
    <xf numFmtId="0" fontId="12" fillId="0" borderId="0" xfId="3" applyFont="1" applyFill="1" applyBorder="1" applyAlignment="1" applyProtection="1">
      <alignment horizontal="left" vertical="center" wrapText="1" readingOrder="1"/>
      <protection locked="0"/>
    </xf>
    <xf numFmtId="0" fontId="15" fillId="0" borderId="0" xfId="3" applyFont="1" applyFill="1" applyBorder="1" applyAlignment="1" applyProtection="1">
      <alignment vertical="center" wrapText="1" readingOrder="1"/>
      <protection locked="0"/>
    </xf>
    <xf numFmtId="0" fontId="15" fillId="0" borderId="0" xfId="3" applyFont="1" applyFill="1" applyBorder="1" applyAlignment="1" applyProtection="1">
      <alignment horizontal="center" vertical="center" wrapText="1" readingOrder="1"/>
      <protection locked="0"/>
    </xf>
    <xf numFmtId="0" fontId="15" fillId="0" borderId="0" xfId="3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4" fontId="18" fillId="0" borderId="0" xfId="4" applyNumberFormat="1" applyFont="1" applyFill="1" applyBorder="1" applyAlignment="1">
      <alignment horizontal="right" vertical="center" wrapText="1"/>
    </xf>
    <xf numFmtId="39" fontId="18" fillId="0" borderId="0" xfId="1" applyNumberFormat="1" applyFont="1" applyFill="1" applyBorder="1" applyAlignment="1">
      <alignment horizontal="right" vertical="center" wrapText="1"/>
    </xf>
    <xf numFmtId="4" fontId="18" fillId="0" borderId="0" xfId="4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6" fontId="9" fillId="0" borderId="1" xfId="0" applyNumberFormat="1" applyFont="1" applyBorder="1" applyAlignment="1">
      <alignment horizontal="left" vertical="center" wrapText="1"/>
    </xf>
    <xf numFmtId="8" fontId="9" fillId="0" borderId="1" xfId="0" applyNumberFormat="1" applyFont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6" fontId="9" fillId="0" borderId="0" xfId="0" applyNumberFormat="1" applyFont="1" applyFill="1" applyBorder="1" applyAlignment="1">
      <alignment horizontal="left" vertical="center" wrapText="1"/>
    </xf>
    <xf numFmtId="8" fontId="9" fillId="0" borderId="0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9" fillId="0" borderId="1" xfId="0" applyFont="1" applyBorder="1" applyAlignment="1">
      <alignment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7" fillId="2" borderId="8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left" vertical="center" wrapText="1"/>
    </xf>
    <xf numFmtId="0" fontId="21" fillId="0" borderId="13" xfId="3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7" fillId="0" borderId="7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6" fontId="9" fillId="0" borderId="0" xfId="0" applyNumberFormat="1" applyFont="1" applyBorder="1" applyAlignment="1">
      <alignment horizontal="left" wrapText="1"/>
    </xf>
    <xf numFmtId="0" fontId="6" fillId="0" borderId="0" xfId="3" applyFont="1" applyBorder="1" applyAlignment="1" applyProtection="1">
      <alignment horizontal="center" wrapText="1"/>
      <protection locked="0"/>
    </xf>
    <xf numFmtId="0" fontId="9" fillId="0" borderId="0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 horizontal="left" wrapText="1"/>
    </xf>
    <xf numFmtId="0" fontId="9" fillId="0" borderId="0" xfId="1" applyNumberFormat="1" applyFont="1" applyBorder="1" applyAlignment="1">
      <alignment horizontal="center" wrapText="1"/>
    </xf>
    <xf numFmtId="0" fontId="4" fillId="0" borderId="0" xfId="3" applyFont="1" applyBorder="1" applyAlignment="1"/>
    <xf numFmtId="0" fontId="9" fillId="0" borderId="0" xfId="0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122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zoomScaleNormal="10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8.7109375" defaultRowHeight="12.75" x14ac:dyDescent="0.2"/>
  <cols>
    <col min="1" max="1" width="36.5703125" style="6" customWidth="1"/>
    <col min="2" max="2" width="15.28515625" style="3" customWidth="1"/>
    <col min="3" max="51" width="12.42578125" style="3" customWidth="1"/>
    <col min="52" max="16384" width="8.7109375" style="3"/>
  </cols>
  <sheetData>
    <row r="1" spans="1:52" ht="24.6" customHeight="1" x14ac:dyDescent="0.2">
      <c r="A1" s="4" t="s">
        <v>19</v>
      </c>
      <c r="B1" s="139" t="s">
        <v>13</v>
      </c>
      <c r="C1" s="119" t="s">
        <v>115</v>
      </c>
      <c r="D1" s="119" t="s">
        <v>116</v>
      </c>
      <c r="E1" s="119" t="s">
        <v>117</v>
      </c>
      <c r="F1" s="119" t="s">
        <v>118</v>
      </c>
      <c r="G1" s="119" t="s">
        <v>119</v>
      </c>
      <c r="H1" s="119" t="s">
        <v>120</v>
      </c>
      <c r="I1" s="119" t="s">
        <v>121</v>
      </c>
      <c r="J1" s="119" t="s">
        <v>122</v>
      </c>
      <c r="K1" s="119" t="s">
        <v>123</v>
      </c>
      <c r="L1" s="119" t="s">
        <v>124</v>
      </c>
      <c r="M1" s="119" t="s">
        <v>125</v>
      </c>
      <c r="N1" s="119" t="s">
        <v>126</v>
      </c>
      <c r="O1" s="119" t="s">
        <v>127</v>
      </c>
      <c r="P1" s="119" t="s">
        <v>128</v>
      </c>
      <c r="Q1" s="119" t="s">
        <v>129</v>
      </c>
      <c r="R1" s="119" t="s">
        <v>130</v>
      </c>
      <c r="S1" s="119" t="s">
        <v>131</v>
      </c>
      <c r="T1" s="119" t="s">
        <v>132</v>
      </c>
      <c r="U1" s="119" t="s">
        <v>133</v>
      </c>
      <c r="V1" s="119" t="s">
        <v>134</v>
      </c>
      <c r="W1" s="119" t="s">
        <v>135</v>
      </c>
      <c r="X1" s="119" t="s">
        <v>136</v>
      </c>
      <c r="Y1" s="119" t="s">
        <v>137</v>
      </c>
      <c r="Z1" s="119" t="s">
        <v>138</v>
      </c>
      <c r="AA1" s="119" t="s">
        <v>139</v>
      </c>
      <c r="AB1" s="119" t="s">
        <v>140</v>
      </c>
      <c r="AC1" s="119" t="s">
        <v>141</v>
      </c>
      <c r="AD1" s="119" t="s">
        <v>142</v>
      </c>
      <c r="AE1" s="119" t="s">
        <v>143</v>
      </c>
      <c r="AF1" s="119" t="s">
        <v>144</v>
      </c>
      <c r="AG1" s="119" t="s">
        <v>145</v>
      </c>
      <c r="AH1" s="119" t="s">
        <v>146</v>
      </c>
      <c r="AI1" s="119" t="s">
        <v>147</v>
      </c>
      <c r="AJ1" s="119" t="s">
        <v>148</v>
      </c>
      <c r="AK1" s="119" t="s">
        <v>149</v>
      </c>
      <c r="AL1" s="119" t="s">
        <v>150</v>
      </c>
      <c r="AM1" s="119" t="s">
        <v>151</v>
      </c>
      <c r="AN1" s="119" t="s">
        <v>152</v>
      </c>
      <c r="AO1" s="119" t="s">
        <v>153</v>
      </c>
      <c r="AP1" s="119" t="s">
        <v>154</v>
      </c>
      <c r="AQ1" s="119" t="s">
        <v>155</v>
      </c>
      <c r="AR1" s="119" t="s">
        <v>156</v>
      </c>
      <c r="AS1" s="119" t="s">
        <v>157</v>
      </c>
      <c r="AT1" s="119" t="s">
        <v>158</v>
      </c>
      <c r="AU1" s="119" t="s">
        <v>159</v>
      </c>
      <c r="AV1" s="119" t="s">
        <v>160</v>
      </c>
      <c r="AW1" s="119" t="s">
        <v>161</v>
      </c>
      <c r="AX1" s="119" t="s">
        <v>162</v>
      </c>
      <c r="AY1" s="119" t="s">
        <v>163</v>
      </c>
      <c r="AZ1" s="131" t="s">
        <v>20</v>
      </c>
    </row>
    <row r="2" spans="1:52" s="8" customFormat="1" ht="41.65" customHeight="1" x14ac:dyDescent="0.2">
      <c r="A2" s="63" t="s">
        <v>5</v>
      </c>
      <c r="B2" s="139"/>
      <c r="C2" s="119" t="s">
        <v>164</v>
      </c>
      <c r="D2" s="119" t="s">
        <v>165</v>
      </c>
      <c r="E2" s="119" t="s">
        <v>88</v>
      </c>
      <c r="F2" s="119" t="s">
        <v>68</v>
      </c>
      <c r="G2" s="119" t="s">
        <v>62</v>
      </c>
      <c r="H2" s="119" t="s">
        <v>84</v>
      </c>
      <c r="I2" s="119" t="s">
        <v>166</v>
      </c>
      <c r="J2" s="119" t="s">
        <v>167</v>
      </c>
      <c r="K2" s="119" t="s">
        <v>168</v>
      </c>
      <c r="L2" s="119" t="s">
        <v>169</v>
      </c>
      <c r="M2" s="119" t="s">
        <v>65</v>
      </c>
      <c r="N2" s="119" t="s">
        <v>170</v>
      </c>
      <c r="O2" s="119" t="s">
        <v>171</v>
      </c>
      <c r="P2" s="119" t="s">
        <v>67</v>
      </c>
      <c r="Q2" s="119" t="s">
        <v>172</v>
      </c>
      <c r="R2" s="119" t="s">
        <v>173</v>
      </c>
      <c r="S2" s="119" t="s">
        <v>174</v>
      </c>
      <c r="T2" s="119" t="s">
        <v>175</v>
      </c>
      <c r="U2" s="119" t="s">
        <v>176</v>
      </c>
      <c r="V2" s="119" t="s">
        <v>83</v>
      </c>
      <c r="W2" s="119" t="s">
        <v>177</v>
      </c>
      <c r="X2" s="119" t="s">
        <v>178</v>
      </c>
      <c r="Y2" s="119" t="s">
        <v>179</v>
      </c>
      <c r="Z2" s="119" t="s">
        <v>180</v>
      </c>
      <c r="AA2" s="119" t="s">
        <v>86</v>
      </c>
      <c r="AB2" s="119" t="s">
        <v>181</v>
      </c>
      <c r="AC2" s="119" t="s">
        <v>182</v>
      </c>
      <c r="AD2" s="119" t="s">
        <v>66</v>
      </c>
      <c r="AE2" s="119" t="s">
        <v>183</v>
      </c>
      <c r="AF2" s="119" t="s">
        <v>184</v>
      </c>
      <c r="AG2" s="119" t="s">
        <v>185</v>
      </c>
      <c r="AH2" s="119" t="s">
        <v>186</v>
      </c>
      <c r="AI2" s="119" t="s">
        <v>187</v>
      </c>
      <c r="AJ2" s="119" t="s">
        <v>188</v>
      </c>
      <c r="AK2" s="119" t="s">
        <v>85</v>
      </c>
      <c r="AL2" s="119" t="s">
        <v>189</v>
      </c>
      <c r="AM2" s="119" t="s">
        <v>89</v>
      </c>
      <c r="AN2" s="119" t="s">
        <v>190</v>
      </c>
      <c r="AO2" s="119" t="s">
        <v>191</v>
      </c>
      <c r="AP2" s="119" t="s">
        <v>192</v>
      </c>
      <c r="AQ2" s="119" t="s">
        <v>87</v>
      </c>
      <c r="AR2" s="119" t="s">
        <v>64</v>
      </c>
      <c r="AS2" s="119" t="s">
        <v>193</v>
      </c>
      <c r="AT2" s="119" t="s">
        <v>194</v>
      </c>
      <c r="AU2" s="119" t="s">
        <v>63</v>
      </c>
      <c r="AV2" s="119" t="s">
        <v>195</v>
      </c>
      <c r="AW2" s="119" t="s">
        <v>196</v>
      </c>
      <c r="AX2" s="119" t="s">
        <v>197</v>
      </c>
      <c r="AY2" s="119" t="s">
        <v>198</v>
      </c>
      <c r="AZ2" s="132"/>
    </row>
    <row r="3" spans="1:52" s="8" customFormat="1" ht="26.65" customHeight="1" x14ac:dyDescent="0.2">
      <c r="A3" s="12" t="s">
        <v>18</v>
      </c>
      <c r="B3" s="7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</row>
    <row r="4" spans="1:52" s="7" customFormat="1" ht="26.65" customHeight="1" x14ac:dyDescent="0.2">
      <c r="A4" s="65" t="s">
        <v>54</v>
      </c>
      <c r="B4" s="83" t="s">
        <v>109</v>
      </c>
      <c r="C4" s="81">
        <v>5</v>
      </c>
      <c r="D4" s="81">
        <v>5</v>
      </c>
      <c r="E4" s="81">
        <v>5</v>
      </c>
      <c r="F4" s="81">
        <v>5</v>
      </c>
      <c r="G4" s="81">
        <v>5</v>
      </c>
      <c r="H4" s="81">
        <v>5</v>
      </c>
      <c r="I4" s="81">
        <v>5</v>
      </c>
      <c r="J4" s="81">
        <v>5</v>
      </c>
      <c r="K4" s="81">
        <v>5</v>
      </c>
      <c r="L4" s="81">
        <v>5</v>
      </c>
      <c r="M4" s="81">
        <v>5</v>
      </c>
      <c r="N4" s="81">
        <v>5</v>
      </c>
      <c r="O4" s="81">
        <v>5</v>
      </c>
      <c r="P4" s="81">
        <v>5</v>
      </c>
      <c r="Q4" s="81">
        <v>5</v>
      </c>
      <c r="R4" s="81">
        <v>5</v>
      </c>
      <c r="S4" s="81">
        <v>5</v>
      </c>
      <c r="T4" s="81">
        <v>5</v>
      </c>
      <c r="U4" s="81">
        <v>5</v>
      </c>
      <c r="V4" s="81">
        <v>5</v>
      </c>
      <c r="W4" s="81">
        <v>5</v>
      </c>
      <c r="X4" s="81">
        <v>5</v>
      </c>
      <c r="Y4" s="81">
        <v>5</v>
      </c>
      <c r="Z4" s="81">
        <v>5</v>
      </c>
      <c r="AA4" s="81">
        <v>5</v>
      </c>
      <c r="AB4" s="81">
        <v>5</v>
      </c>
      <c r="AC4" s="81">
        <v>5</v>
      </c>
      <c r="AD4" s="81">
        <v>5</v>
      </c>
      <c r="AE4" s="81">
        <v>5</v>
      </c>
      <c r="AF4" s="81">
        <v>5</v>
      </c>
      <c r="AG4" s="81">
        <v>5</v>
      </c>
      <c r="AH4" s="81">
        <v>5</v>
      </c>
      <c r="AI4" s="81">
        <v>5</v>
      </c>
      <c r="AJ4" s="81">
        <v>5</v>
      </c>
      <c r="AK4" s="81">
        <v>5</v>
      </c>
      <c r="AL4" s="81">
        <v>5</v>
      </c>
      <c r="AM4" s="81">
        <v>5</v>
      </c>
      <c r="AN4" s="81">
        <v>5</v>
      </c>
      <c r="AO4" s="81">
        <v>5</v>
      </c>
      <c r="AP4" s="81">
        <v>5</v>
      </c>
      <c r="AQ4" s="81">
        <v>5</v>
      </c>
      <c r="AR4" s="81">
        <v>5</v>
      </c>
      <c r="AS4" s="81">
        <v>5</v>
      </c>
      <c r="AT4" s="81">
        <v>5</v>
      </c>
      <c r="AU4" s="81">
        <v>5</v>
      </c>
      <c r="AV4" s="81">
        <v>5</v>
      </c>
      <c r="AW4" s="81">
        <v>5</v>
      </c>
      <c r="AX4" s="81">
        <v>5</v>
      </c>
      <c r="AY4" s="81">
        <v>5</v>
      </c>
      <c r="AZ4" s="64">
        <f>COUNTIF(C4:AY4,"&lt;5")</f>
        <v>0</v>
      </c>
    </row>
    <row r="5" spans="1:52" s="7" customFormat="1" ht="26.65" customHeight="1" x14ac:dyDescent="0.2">
      <c r="A5" s="65" t="s">
        <v>250</v>
      </c>
      <c r="B5" s="133" t="s">
        <v>110</v>
      </c>
      <c r="C5" s="81">
        <v>5</v>
      </c>
      <c r="D5" s="81">
        <v>5</v>
      </c>
      <c r="E5" s="81">
        <v>5</v>
      </c>
      <c r="F5" s="81">
        <v>5</v>
      </c>
      <c r="G5" s="81">
        <v>5</v>
      </c>
      <c r="H5" s="81">
        <v>5</v>
      </c>
      <c r="I5" s="81">
        <v>5</v>
      </c>
      <c r="J5" s="81">
        <v>5</v>
      </c>
      <c r="K5" s="81">
        <v>5</v>
      </c>
      <c r="L5" s="81">
        <v>5</v>
      </c>
      <c r="M5" s="81">
        <v>5</v>
      </c>
      <c r="N5" s="81">
        <v>5</v>
      </c>
      <c r="O5" s="81">
        <v>5</v>
      </c>
      <c r="P5" s="81">
        <v>5</v>
      </c>
      <c r="Q5" s="81">
        <v>5</v>
      </c>
      <c r="R5" s="81">
        <v>5</v>
      </c>
      <c r="S5" s="81">
        <v>5</v>
      </c>
      <c r="T5" s="81">
        <v>5</v>
      </c>
      <c r="U5" s="81">
        <v>5</v>
      </c>
      <c r="V5" s="81">
        <v>5</v>
      </c>
      <c r="W5" s="81">
        <v>5</v>
      </c>
      <c r="X5" s="81">
        <v>5</v>
      </c>
      <c r="Y5" s="81">
        <v>5</v>
      </c>
      <c r="Z5" s="81">
        <v>5</v>
      </c>
      <c r="AA5" s="81">
        <v>5</v>
      </c>
      <c r="AB5" s="81">
        <v>5</v>
      </c>
      <c r="AC5" s="81">
        <v>5</v>
      </c>
      <c r="AD5" s="81">
        <v>5</v>
      </c>
      <c r="AE5" s="81">
        <v>5</v>
      </c>
      <c r="AF5" s="81">
        <v>5</v>
      </c>
      <c r="AG5" s="81">
        <v>5</v>
      </c>
      <c r="AH5" s="81">
        <v>5</v>
      </c>
      <c r="AI5" s="81">
        <v>5</v>
      </c>
      <c r="AJ5" s="81">
        <v>5</v>
      </c>
      <c r="AK5" s="81">
        <v>5</v>
      </c>
      <c r="AL5" s="81">
        <v>5</v>
      </c>
      <c r="AM5" s="81">
        <v>5</v>
      </c>
      <c r="AN5" s="81">
        <v>5</v>
      </c>
      <c r="AO5" s="81">
        <v>5</v>
      </c>
      <c r="AP5" s="81">
        <v>5</v>
      </c>
      <c r="AQ5" s="81">
        <v>5</v>
      </c>
      <c r="AR5" s="81">
        <v>5</v>
      </c>
      <c r="AS5" s="81">
        <v>5</v>
      </c>
      <c r="AT5" s="81">
        <v>5</v>
      </c>
      <c r="AU5" s="81">
        <v>5</v>
      </c>
      <c r="AV5" s="81">
        <v>5</v>
      </c>
      <c r="AW5" s="81">
        <v>5</v>
      </c>
      <c r="AX5" s="81">
        <v>5</v>
      </c>
      <c r="AY5" s="81">
        <v>5</v>
      </c>
      <c r="AZ5" s="64">
        <f>COUNTIF(C5:AY5,"&lt;5")</f>
        <v>0</v>
      </c>
    </row>
    <row r="6" spans="1:52" ht="102" x14ac:dyDescent="0.2">
      <c r="A6" s="65" t="s">
        <v>55</v>
      </c>
      <c r="B6" s="134"/>
      <c r="C6" s="81">
        <v>5</v>
      </c>
      <c r="D6" s="81">
        <v>5</v>
      </c>
      <c r="E6" s="81">
        <v>5</v>
      </c>
      <c r="F6" s="81">
        <v>5</v>
      </c>
      <c r="G6" s="81">
        <v>5</v>
      </c>
      <c r="H6" s="81">
        <v>5</v>
      </c>
      <c r="I6" s="81">
        <v>5</v>
      </c>
      <c r="J6" s="81">
        <v>5</v>
      </c>
      <c r="K6" s="81">
        <v>5</v>
      </c>
      <c r="L6" s="81">
        <v>5</v>
      </c>
      <c r="M6" s="81">
        <v>5</v>
      </c>
      <c r="N6" s="81">
        <v>5</v>
      </c>
      <c r="O6" s="81">
        <v>5</v>
      </c>
      <c r="P6" s="81">
        <v>5</v>
      </c>
      <c r="Q6" s="81">
        <v>5</v>
      </c>
      <c r="R6" s="81">
        <v>5</v>
      </c>
      <c r="S6" s="81">
        <v>5</v>
      </c>
      <c r="T6" s="81">
        <v>5</v>
      </c>
      <c r="U6" s="81">
        <v>5</v>
      </c>
      <c r="V6" s="81">
        <v>5</v>
      </c>
      <c r="W6" s="81">
        <v>5</v>
      </c>
      <c r="X6" s="81">
        <v>5</v>
      </c>
      <c r="Y6" s="81">
        <v>5</v>
      </c>
      <c r="Z6" s="81">
        <v>5</v>
      </c>
      <c r="AA6" s="81">
        <v>5</v>
      </c>
      <c r="AB6" s="81">
        <v>5</v>
      </c>
      <c r="AC6" s="81">
        <v>5</v>
      </c>
      <c r="AD6" s="81">
        <v>5</v>
      </c>
      <c r="AE6" s="81">
        <v>5</v>
      </c>
      <c r="AF6" s="81">
        <v>5</v>
      </c>
      <c r="AG6" s="81">
        <v>5</v>
      </c>
      <c r="AH6" s="81">
        <v>5</v>
      </c>
      <c r="AI6" s="81">
        <v>5</v>
      </c>
      <c r="AJ6" s="81">
        <v>5</v>
      </c>
      <c r="AK6" s="81">
        <v>5</v>
      </c>
      <c r="AL6" s="81">
        <v>5</v>
      </c>
      <c r="AM6" s="81">
        <v>5</v>
      </c>
      <c r="AN6" s="81">
        <v>5</v>
      </c>
      <c r="AO6" s="81">
        <v>5</v>
      </c>
      <c r="AP6" s="81">
        <v>5</v>
      </c>
      <c r="AQ6" s="81">
        <v>5</v>
      </c>
      <c r="AR6" s="81">
        <v>5</v>
      </c>
      <c r="AS6" s="81">
        <v>5</v>
      </c>
      <c r="AT6" s="81">
        <v>5</v>
      </c>
      <c r="AU6" s="81">
        <v>5</v>
      </c>
      <c r="AV6" s="81">
        <v>5</v>
      </c>
      <c r="AW6" s="81">
        <v>5</v>
      </c>
      <c r="AX6" s="81">
        <v>5</v>
      </c>
      <c r="AY6" s="81">
        <v>5</v>
      </c>
      <c r="AZ6" s="64">
        <f>COUNTIF(C6:AY6,"&lt;5")</f>
        <v>0</v>
      </c>
    </row>
    <row r="7" spans="1:52" ht="25.5" x14ac:dyDescent="0.2">
      <c r="A7" s="65" t="s">
        <v>45</v>
      </c>
      <c r="B7" s="66" t="s">
        <v>111</v>
      </c>
      <c r="C7" s="81">
        <v>5</v>
      </c>
      <c r="D7" s="81">
        <v>5</v>
      </c>
      <c r="E7" s="81">
        <v>5</v>
      </c>
      <c r="F7" s="81">
        <v>5</v>
      </c>
      <c r="G7" s="81">
        <v>5</v>
      </c>
      <c r="H7" s="81">
        <v>5</v>
      </c>
      <c r="I7" s="81">
        <v>5</v>
      </c>
      <c r="J7" s="81">
        <v>5</v>
      </c>
      <c r="K7" s="81">
        <v>5</v>
      </c>
      <c r="L7" s="81">
        <v>5</v>
      </c>
      <c r="M7" s="81">
        <v>5</v>
      </c>
      <c r="N7" s="81">
        <v>5</v>
      </c>
      <c r="O7" s="81">
        <v>5</v>
      </c>
      <c r="P7" s="81">
        <v>5</v>
      </c>
      <c r="Q7" s="81">
        <v>5</v>
      </c>
      <c r="R7" s="81">
        <v>5</v>
      </c>
      <c r="S7" s="81">
        <v>5</v>
      </c>
      <c r="T7" s="81">
        <v>5</v>
      </c>
      <c r="U7" s="81">
        <v>5</v>
      </c>
      <c r="V7" s="81">
        <v>5</v>
      </c>
      <c r="W7" s="81">
        <v>5</v>
      </c>
      <c r="X7" s="81">
        <v>5</v>
      </c>
      <c r="Y7" s="81">
        <v>5</v>
      </c>
      <c r="Z7" s="81">
        <v>5</v>
      </c>
      <c r="AA7" s="81">
        <v>5</v>
      </c>
      <c r="AB7" s="81">
        <v>5</v>
      </c>
      <c r="AC7" s="81">
        <v>5</v>
      </c>
      <c r="AD7" s="81">
        <v>5</v>
      </c>
      <c r="AE7" s="81">
        <v>5</v>
      </c>
      <c r="AF7" s="81">
        <v>5</v>
      </c>
      <c r="AG7" s="81">
        <v>5</v>
      </c>
      <c r="AH7" s="81">
        <v>5</v>
      </c>
      <c r="AI7" s="81">
        <v>5</v>
      </c>
      <c r="AJ7" s="81">
        <v>5</v>
      </c>
      <c r="AK7" s="81">
        <v>5</v>
      </c>
      <c r="AL7" s="81">
        <v>5</v>
      </c>
      <c r="AM7" s="81">
        <v>5</v>
      </c>
      <c r="AN7" s="81">
        <v>5</v>
      </c>
      <c r="AO7" s="81">
        <v>5</v>
      </c>
      <c r="AP7" s="81">
        <v>5</v>
      </c>
      <c r="AQ7" s="81">
        <v>5</v>
      </c>
      <c r="AR7" s="81">
        <v>5</v>
      </c>
      <c r="AS7" s="81">
        <v>5</v>
      </c>
      <c r="AT7" s="81">
        <v>5</v>
      </c>
      <c r="AU7" s="81">
        <v>5</v>
      </c>
      <c r="AV7" s="81">
        <v>5</v>
      </c>
      <c r="AW7" s="81">
        <v>5</v>
      </c>
      <c r="AX7" s="81">
        <v>5</v>
      </c>
      <c r="AY7" s="81">
        <v>5</v>
      </c>
      <c r="AZ7" s="64">
        <f>COUNTIF(C7:AY7,"&lt;5")</f>
        <v>0</v>
      </c>
    </row>
    <row r="8" spans="1:52" s="10" customFormat="1" x14ac:dyDescent="0.2">
      <c r="A8" s="5" t="s">
        <v>262</v>
      </c>
      <c r="B8" s="80"/>
      <c r="C8" s="9">
        <f t="shared" ref="C8:AH8" si="0">IF(C7="","",SUM(C4:C7))</f>
        <v>20</v>
      </c>
      <c r="D8" s="9">
        <f t="shared" si="0"/>
        <v>20</v>
      </c>
      <c r="E8" s="9">
        <f t="shared" si="0"/>
        <v>20</v>
      </c>
      <c r="F8" s="9">
        <f t="shared" si="0"/>
        <v>20</v>
      </c>
      <c r="G8" s="9">
        <f t="shared" si="0"/>
        <v>20</v>
      </c>
      <c r="H8" s="9">
        <f t="shared" si="0"/>
        <v>20</v>
      </c>
      <c r="I8" s="9">
        <f t="shared" si="0"/>
        <v>20</v>
      </c>
      <c r="J8" s="9">
        <f t="shared" si="0"/>
        <v>20</v>
      </c>
      <c r="K8" s="9">
        <f t="shared" si="0"/>
        <v>20</v>
      </c>
      <c r="L8" s="9">
        <f t="shared" si="0"/>
        <v>20</v>
      </c>
      <c r="M8" s="9">
        <f t="shared" si="0"/>
        <v>20</v>
      </c>
      <c r="N8" s="9">
        <f t="shared" si="0"/>
        <v>20</v>
      </c>
      <c r="O8" s="9">
        <f t="shared" si="0"/>
        <v>20</v>
      </c>
      <c r="P8" s="9">
        <f t="shared" si="0"/>
        <v>20</v>
      </c>
      <c r="Q8" s="9">
        <f t="shared" si="0"/>
        <v>20</v>
      </c>
      <c r="R8" s="9">
        <f t="shared" si="0"/>
        <v>20</v>
      </c>
      <c r="S8" s="9">
        <f t="shared" si="0"/>
        <v>20</v>
      </c>
      <c r="T8" s="9">
        <f t="shared" si="0"/>
        <v>20</v>
      </c>
      <c r="U8" s="9">
        <f t="shared" si="0"/>
        <v>20</v>
      </c>
      <c r="V8" s="9">
        <f t="shared" si="0"/>
        <v>20</v>
      </c>
      <c r="W8" s="9">
        <f t="shared" si="0"/>
        <v>20</v>
      </c>
      <c r="X8" s="9">
        <f t="shared" si="0"/>
        <v>20</v>
      </c>
      <c r="Y8" s="9">
        <f t="shared" si="0"/>
        <v>20</v>
      </c>
      <c r="Z8" s="9">
        <f t="shared" si="0"/>
        <v>20</v>
      </c>
      <c r="AA8" s="9">
        <f t="shared" si="0"/>
        <v>20</v>
      </c>
      <c r="AB8" s="9">
        <f t="shared" si="0"/>
        <v>20</v>
      </c>
      <c r="AC8" s="9">
        <f t="shared" si="0"/>
        <v>20</v>
      </c>
      <c r="AD8" s="9">
        <f t="shared" si="0"/>
        <v>20</v>
      </c>
      <c r="AE8" s="9">
        <f t="shared" si="0"/>
        <v>20</v>
      </c>
      <c r="AF8" s="9">
        <f t="shared" si="0"/>
        <v>20</v>
      </c>
      <c r="AG8" s="9">
        <f t="shared" si="0"/>
        <v>20</v>
      </c>
      <c r="AH8" s="9">
        <f t="shared" si="0"/>
        <v>20</v>
      </c>
      <c r="AI8" s="9">
        <f t="shared" ref="AI8:AY8" si="1">IF(AI7="","",SUM(AI4:AI7))</f>
        <v>20</v>
      </c>
      <c r="AJ8" s="9">
        <f t="shared" si="1"/>
        <v>20</v>
      </c>
      <c r="AK8" s="9">
        <f t="shared" si="1"/>
        <v>20</v>
      </c>
      <c r="AL8" s="9">
        <f t="shared" si="1"/>
        <v>20</v>
      </c>
      <c r="AM8" s="9">
        <f t="shared" si="1"/>
        <v>20</v>
      </c>
      <c r="AN8" s="9">
        <f t="shared" si="1"/>
        <v>20</v>
      </c>
      <c r="AO8" s="9">
        <f t="shared" si="1"/>
        <v>20</v>
      </c>
      <c r="AP8" s="9">
        <f t="shared" si="1"/>
        <v>20</v>
      </c>
      <c r="AQ8" s="9">
        <f t="shared" si="1"/>
        <v>20</v>
      </c>
      <c r="AR8" s="9">
        <f t="shared" si="1"/>
        <v>20</v>
      </c>
      <c r="AS8" s="9">
        <f t="shared" si="1"/>
        <v>20</v>
      </c>
      <c r="AT8" s="9">
        <f t="shared" si="1"/>
        <v>20</v>
      </c>
      <c r="AU8" s="9">
        <f t="shared" si="1"/>
        <v>20</v>
      </c>
      <c r="AV8" s="9">
        <f t="shared" si="1"/>
        <v>20</v>
      </c>
      <c r="AW8" s="9">
        <f t="shared" si="1"/>
        <v>20</v>
      </c>
      <c r="AX8" s="9">
        <f t="shared" si="1"/>
        <v>20</v>
      </c>
      <c r="AY8" s="9">
        <f t="shared" si="1"/>
        <v>20</v>
      </c>
      <c r="AZ8" s="64">
        <f>COUNTIF(C8:AY8,"&lt;20")</f>
        <v>0</v>
      </c>
    </row>
    <row r="9" spans="1:52" x14ac:dyDescent="0.2">
      <c r="A9" s="15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</row>
    <row r="10" spans="1:52" ht="25.5" customHeight="1" x14ac:dyDescent="0.2">
      <c r="A10" s="65" t="s">
        <v>25</v>
      </c>
      <c r="B10" s="133" t="s">
        <v>109</v>
      </c>
      <c r="C10" s="81" t="s">
        <v>263</v>
      </c>
      <c r="D10" s="81" t="s">
        <v>263</v>
      </c>
      <c r="E10" s="81" t="s">
        <v>263</v>
      </c>
      <c r="F10" s="81" t="s">
        <v>263</v>
      </c>
      <c r="G10" s="81" t="s">
        <v>263</v>
      </c>
      <c r="H10" s="81" t="s">
        <v>263</v>
      </c>
      <c r="I10" s="81" t="s">
        <v>263</v>
      </c>
      <c r="J10" s="81" t="s">
        <v>263</v>
      </c>
      <c r="K10" s="81" t="s">
        <v>263</v>
      </c>
      <c r="L10" s="81" t="s">
        <v>263</v>
      </c>
      <c r="M10" s="81" t="s">
        <v>263</v>
      </c>
      <c r="N10" s="81" t="s">
        <v>263</v>
      </c>
      <c r="O10" s="81" t="s">
        <v>263</v>
      </c>
      <c r="P10" s="81" t="s">
        <v>263</v>
      </c>
      <c r="Q10" s="81" t="s">
        <v>263</v>
      </c>
      <c r="R10" s="81" t="s">
        <v>263</v>
      </c>
      <c r="S10" s="81" t="s">
        <v>263</v>
      </c>
      <c r="T10" s="81" t="s">
        <v>263</v>
      </c>
      <c r="U10" s="81" t="s">
        <v>263</v>
      </c>
      <c r="V10" s="81" t="s">
        <v>263</v>
      </c>
      <c r="W10" s="81" t="s">
        <v>263</v>
      </c>
      <c r="X10" s="81" t="s">
        <v>263</v>
      </c>
      <c r="Y10" s="81" t="s">
        <v>263</v>
      </c>
      <c r="Z10" s="81" t="s">
        <v>263</v>
      </c>
      <c r="AA10" s="81" t="s">
        <v>263</v>
      </c>
      <c r="AB10" s="81" t="s">
        <v>263</v>
      </c>
      <c r="AC10" s="81" t="s">
        <v>263</v>
      </c>
      <c r="AD10" s="81" t="s">
        <v>263</v>
      </c>
      <c r="AE10" s="81" t="s">
        <v>263</v>
      </c>
      <c r="AF10" s="81" t="s">
        <v>263</v>
      </c>
      <c r="AG10" s="81" t="s">
        <v>263</v>
      </c>
      <c r="AH10" s="81" t="s">
        <v>263</v>
      </c>
      <c r="AI10" s="81" t="s">
        <v>263</v>
      </c>
      <c r="AJ10" s="81" t="s">
        <v>263</v>
      </c>
      <c r="AK10" s="81" t="s">
        <v>263</v>
      </c>
      <c r="AL10" s="81" t="s">
        <v>263</v>
      </c>
      <c r="AM10" s="81" t="s">
        <v>263</v>
      </c>
      <c r="AN10" s="81" t="s">
        <v>263</v>
      </c>
      <c r="AO10" s="81" t="s">
        <v>263</v>
      </c>
      <c r="AP10" s="81" t="s">
        <v>263</v>
      </c>
      <c r="AQ10" s="81" t="s">
        <v>263</v>
      </c>
      <c r="AR10" s="81" t="s">
        <v>263</v>
      </c>
      <c r="AS10" s="81" t="s">
        <v>263</v>
      </c>
      <c r="AT10" s="81" t="s">
        <v>263</v>
      </c>
      <c r="AU10" s="81" t="s">
        <v>263</v>
      </c>
      <c r="AV10" s="81" t="s">
        <v>263</v>
      </c>
      <c r="AW10" s="81" t="s">
        <v>263</v>
      </c>
      <c r="AX10" s="81" t="s">
        <v>263</v>
      </c>
      <c r="AY10" s="81" t="s">
        <v>263</v>
      </c>
      <c r="AZ10" s="64">
        <f t="shared" ref="AZ10:AZ48" si="2">COUNTIF(C10:AY10,"N")</f>
        <v>0</v>
      </c>
    </row>
    <row r="11" spans="1:52" ht="25.5" customHeight="1" x14ac:dyDescent="0.2">
      <c r="A11" s="65" t="s">
        <v>69</v>
      </c>
      <c r="B11" s="134"/>
      <c r="C11" s="81" t="s">
        <v>263</v>
      </c>
      <c r="D11" s="81" t="s">
        <v>263</v>
      </c>
      <c r="E11" s="81" t="s">
        <v>263</v>
      </c>
      <c r="F11" s="81" t="s">
        <v>263</v>
      </c>
      <c r="G11" s="81" t="s">
        <v>263</v>
      </c>
      <c r="H11" s="81" t="s">
        <v>263</v>
      </c>
      <c r="I11" s="81" t="s">
        <v>263</v>
      </c>
      <c r="J11" s="81" t="s">
        <v>263</v>
      </c>
      <c r="K11" s="81" t="s">
        <v>263</v>
      </c>
      <c r="L11" s="81" t="s">
        <v>263</v>
      </c>
      <c r="M11" s="81" t="s">
        <v>263</v>
      </c>
      <c r="N11" s="81" t="s">
        <v>263</v>
      </c>
      <c r="O11" s="81" t="s">
        <v>263</v>
      </c>
      <c r="P11" s="81" t="s">
        <v>263</v>
      </c>
      <c r="Q11" s="81" t="s">
        <v>263</v>
      </c>
      <c r="R11" s="81" t="s">
        <v>263</v>
      </c>
      <c r="S11" s="81" t="s">
        <v>263</v>
      </c>
      <c r="T11" s="81" t="s">
        <v>263</v>
      </c>
      <c r="U11" s="81" t="s">
        <v>263</v>
      </c>
      <c r="V11" s="81" t="s">
        <v>263</v>
      </c>
      <c r="W11" s="81" t="s">
        <v>263</v>
      </c>
      <c r="X11" s="81" t="s">
        <v>263</v>
      </c>
      <c r="Y11" s="81" t="s">
        <v>263</v>
      </c>
      <c r="Z11" s="81" t="s">
        <v>263</v>
      </c>
      <c r="AA11" s="81" t="s">
        <v>263</v>
      </c>
      <c r="AB11" s="81" t="s">
        <v>263</v>
      </c>
      <c r="AC11" s="81" t="s">
        <v>263</v>
      </c>
      <c r="AD11" s="81" t="s">
        <v>263</v>
      </c>
      <c r="AE11" s="81" t="s">
        <v>263</v>
      </c>
      <c r="AF11" s="81" t="s">
        <v>263</v>
      </c>
      <c r="AG11" s="81" t="s">
        <v>263</v>
      </c>
      <c r="AH11" s="81" t="s">
        <v>263</v>
      </c>
      <c r="AI11" s="81" t="s">
        <v>263</v>
      </c>
      <c r="AJ11" s="81" t="s">
        <v>263</v>
      </c>
      <c r="AK11" s="81" t="s">
        <v>263</v>
      </c>
      <c r="AL11" s="81" t="s">
        <v>263</v>
      </c>
      <c r="AM11" s="81" t="s">
        <v>263</v>
      </c>
      <c r="AN11" s="81" t="s">
        <v>263</v>
      </c>
      <c r="AO11" s="81" t="s">
        <v>263</v>
      </c>
      <c r="AP11" s="81" t="s">
        <v>263</v>
      </c>
      <c r="AQ11" s="81" t="s">
        <v>263</v>
      </c>
      <c r="AR11" s="81" t="s">
        <v>263</v>
      </c>
      <c r="AS11" s="81" t="s">
        <v>263</v>
      </c>
      <c r="AT11" s="81" t="s">
        <v>263</v>
      </c>
      <c r="AU11" s="81" t="s">
        <v>263</v>
      </c>
      <c r="AV11" s="81" t="s">
        <v>263</v>
      </c>
      <c r="AW11" s="81" t="s">
        <v>263</v>
      </c>
      <c r="AX11" s="81" t="s">
        <v>263</v>
      </c>
      <c r="AY11" s="81" t="s">
        <v>263</v>
      </c>
      <c r="AZ11" s="64">
        <f t="shared" si="2"/>
        <v>0</v>
      </c>
    </row>
    <row r="12" spans="1:52" x14ac:dyDescent="0.2">
      <c r="A12" s="65" t="s">
        <v>50</v>
      </c>
      <c r="B12" s="140" t="s">
        <v>110</v>
      </c>
      <c r="C12" s="81" t="s">
        <v>263</v>
      </c>
      <c r="D12" s="81" t="s">
        <v>263</v>
      </c>
      <c r="E12" s="81" t="s">
        <v>263</v>
      </c>
      <c r="F12" s="81" t="s">
        <v>263</v>
      </c>
      <c r="G12" s="81" t="s">
        <v>263</v>
      </c>
      <c r="H12" s="81" t="s">
        <v>263</v>
      </c>
      <c r="I12" s="81" t="s">
        <v>263</v>
      </c>
      <c r="J12" s="81" t="s">
        <v>263</v>
      </c>
      <c r="K12" s="81" t="s">
        <v>263</v>
      </c>
      <c r="L12" s="81" t="s">
        <v>263</v>
      </c>
      <c r="M12" s="81" t="s">
        <v>263</v>
      </c>
      <c r="N12" s="81" t="s">
        <v>263</v>
      </c>
      <c r="O12" s="81" t="s">
        <v>263</v>
      </c>
      <c r="P12" s="81" t="s">
        <v>263</v>
      </c>
      <c r="Q12" s="81" t="s">
        <v>263</v>
      </c>
      <c r="R12" s="81" t="s">
        <v>263</v>
      </c>
      <c r="S12" s="81" t="s">
        <v>263</v>
      </c>
      <c r="T12" s="81" t="s">
        <v>263</v>
      </c>
      <c r="U12" s="81" t="s">
        <v>263</v>
      </c>
      <c r="V12" s="81" t="s">
        <v>263</v>
      </c>
      <c r="W12" s="81" t="s">
        <v>263</v>
      </c>
      <c r="X12" s="81" t="s">
        <v>263</v>
      </c>
      <c r="Y12" s="81" t="s">
        <v>263</v>
      </c>
      <c r="Z12" s="81" t="s">
        <v>263</v>
      </c>
      <c r="AA12" s="81" t="s">
        <v>263</v>
      </c>
      <c r="AB12" s="81" t="s">
        <v>263</v>
      </c>
      <c r="AC12" s="81" t="s">
        <v>263</v>
      </c>
      <c r="AD12" s="81" t="s">
        <v>263</v>
      </c>
      <c r="AE12" s="81" t="s">
        <v>263</v>
      </c>
      <c r="AF12" s="81" t="s">
        <v>263</v>
      </c>
      <c r="AG12" s="81" t="s">
        <v>263</v>
      </c>
      <c r="AH12" s="81" t="s">
        <v>263</v>
      </c>
      <c r="AI12" s="81" t="s">
        <v>263</v>
      </c>
      <c r="AJ12" s="81" t="s">
        <v>263</v>
      </c>
      <c r="AK12" s="81" t="s">
        <v>263</v>
      </c>
      <c r="AL12" s="81" t="s">
        <v>263</v>
      </c>
      <c r="AM12" s="81" t="s">
        <v>263</v>
      </c>
      <c r="AN12" s="81" t="s">
        <v>263</v>
      </c>
      <c r="AO12" s="81" t="s">
        <v>263</v>
      </c>
      <c r="AP12" s="81" t="s">
        <v>263</v>
      </c>
      <c r="AQ12" s="81" t="s">
        <v>263</v>
      </c>
      <c r="AR12" s="81" t="s">
        <v>263</v>
      </c>
      <c r="AS12" s="81" t="s">
        <v>263</v>
      </c>
      <c r="AT12" s="81" t="s">
        <v>263</v>
      </c>
      <c r="AU12" s="81" t="s">
        <v>263</v>
      </c>
      <c r="AV12" s="81" t="s">
        <v>263</v>
      </c>
      <c r="AW12" s="81" t="s">
        <v>263</v>
      </c>
      <c r="AX12" s="81" t="s">
        <v>263</v>
      </c>
      <c r="AY12" s="81" t="s">
        <v>263</v>
      </c>
      <c r="AZ12" s="64">
        <f t="shared" si="2"/>
        <v>0</v>
      </c>
    </row>
    <row r="13" spans="1:52" ht="51" x14ac:dyDescent="0.2">
      <c r="A13" s="65" t="s">
        <v>102</v>
      </c>
      <c r="B13" s="141"/>
      <c r="C13" s="81" t="s">
        <v>263</v>
      </c>
      <c r="D13" s="81" t="s">
        <v>263</v>
      </c>
      <c r="E13" s="81" t="s">
        <v>263</v>
      </c>
      <c r="F13" s="81" t="s">
        <v>263</v>
      </c>
      <c r="G13" s="81" t="s">
        <v>263</v>
      </c>
      <c r="H13" s="81" t="s">
        <v>263</v>
      </c>
      <c r="I13" s="81" t="s">
        <v>263</v>
      </c>
      <c r="J13" s="81" t="s">
        <v>263</v>
      </c>
      <c r="K13" s="81" t="s">
        <v>263</v>
      </c>
      <c r="L13" s="81" t="s">
        <v>263</v>
      </c>
      <c r="M13" s="81" t="s">
        <v>263</v>
      </c>
      <c r="N13" s="81" t="s">
        <v>263</v>
      </c>
      <c r="O13" s="81" t="s">
        <v>263</v>
      </c>
      <c r="P13" s="81" t="s">
        <v>264</v>
      </c>
      <c r="Q13" s="81" t="s">
        <v>263</v>
      </c>
      <c r="R13" s="81" t="s">
        <v>263</v>
      </c>
      <c r="S13" s="81" t="s">
        <v>263</v>
      </c>
      <c r="T13" s="81" t="s">
        <v>263</v>
      </c>
      <c r="U13" s="81" t="s">
        <v>263</v>
      </c>
      <c r="V13" s="81" t="s">
        <v>263</v>
      </c>
      <c r="W13" s="81" t="s">
        <v>263</v>
      </c>
      <c r="X13" s="81" t="s">
        <v>263</v>
      </c>
      <c r="Y13" s="81" t="s">
        <v>263</v>
      </c>
      <c r="Z13" s="81" t="s">
        <v>263</v>
      </c>
      <c r="AA13" s="81" t="s">
        <v>263</v>
      </c>
      <c r="AB13" s="81" t="s">
        <v>263</v>
      </c>
      <c r="AC13" s="81" t="s">
        <v>263</v>
      </c>
      <c r="AD13" s="81" t="s">
        <v>263</v>
      </c>
      <c r="AE13" s="81" t="s">
        <v>263</v>
      </c>
      <c r="AF13" s="81" t="s">
        <v>263</v>
      </c>
      <c r="AG13" s="81" t="s">
        <v>263</v>
      </c>
      <c r="AH13" s="81" t="s">
        <v>263</v>
      </c>
      <c r="AI13" s="81" t="s">
        <v>263</v>
      </c>
      <c r="AJ13" s="81" t="s">
        <v>263</v>
      </c>
      <c r="AK13" s="81" t="s">
        <v>263</v>
      </c>
      <c r="AL13" s="81" t="s">
        <v>263</v>
      </c>
      <c r="AM13" s="81" t="s">
        <v>263</v>
      </c>
      <c r="AN13" s="81" t="s">
        <v>263</v>
      </c>
      <c r="AO13" s="81" t="s">
        <v>263</v>
      </c>
      <c r="AP13" s="81" t="s">
        <v>263</v>
      </c>
      <c r="AQ13" s="81" t="s">
        <v>263</v>
      </c>
      <c r="AR13" s="81" t="s">
        <v>263</v>
      </c>
      <c r="AS13" s="81" t="s">
        <v>263</v>
      </c>
      <c r="AT13" s="81" t="s">
        <v>263</v>
      </c>
      <c r="AU13" s="81" t="s">
        <v>263</v>
      </c>
      <c r="AV13" s="81" t="s">
        <v>263</v>
      </c>
      <c r="AW13" s="81" t="s">
        <v>263</v>
      </c>
      <c r="AX13" s="81" t="s">
        <v>263</v>
      </c>
      <c r="AY13" s="81" t="s">
        <v>263</v>
      </c>
      <c r="AZ13" s="64">
        <f t="shared" si="2"/>
        <v>1</v>
      </c>
    </row>
    <row r="14" spans="1:52" x14ac:dyDescent="0.2">
      <c r="A14" s="65" t="s">
        <v>51</v>
      </c>
      <c r="B14" s="141"/>
      <c r="C14" s="81" t="s">
        <v>263</v>
      </c>
      <c r="D14" s="81" t="s">
        <v>263</v>
      </c>
      <c r="E14" s="81" t="s">
        <v>263</v>
      </c>
      <c r="F14" s="81" t="s">
        <v>263</v>
      </c>
      <c r="G14" s="81" t="s">
        <v>263</v>
      </c>
      <c r="H14" s="81" t="s">
        <v>263</v>
      </c>
      <c r="I14" s="81" t="s">
        <v>263</v>
      </c>
      <c r="J14" s="81" t="s">
        <v>263</v>
      </c>
      <c r="K14" s="81" t="s">
        <v>263</v>
      </c>
      <c r="L14" s="81" t="s">
        <v>263</v>
      </c>
      <c r="M14" s="81" t="s">
        <v>263</v>
      </c>
      <c r="N14" s="81" t="s">
        <v>263</v>
      </c>
      <c r="O14" s="81" t="s">
        <v>263</v>
      </c>
      <c r="P14" s="81" t="s">
        <v>263</v>
      </c>
      <c r="Q14" s="81" t="s">
        <v>263</v>
      </c>
      <c r="R14" s="81" t="s">
        <v>263</v>
      </c>
      <c r="S14" s="81" t="s">
        <v>263</v>
      </c>
      <c r="T14" s="81" t="s">
        <v>263</v>
      </c>
      <c r="U14" s="81" t="s">
        <v>263</v>
      </c>
      <c r="V14" s="81" t="s">
        <v>263</v>
      </c>
      <c r="W14" s="81" t="s">
        <v>263</v>
      </c>
      <c r="X14" s="81" t="s">
        <v>263</v>
      </c>
      <c r="Y14" s="81" t="s">
        <v>263</v>
      </c>
      <c r="Z14" s="81" t="s">
        <v>263</v>
      </c>
      <c r="AA14" s="81" t="s">
        <v>263</v>
      </c>
      <c r="AB14" s="81" t="s">
        <v>263</v>
      </c>
      <c r="AC14" s="81" t="s">
        <v>263</v>
      </c>
      <c r="AD14" s="81" t="s">
        <v>263</v>
      </c>
      <c r="AE14" s="81" t="s">
        <v>263</v>
      </c>
      <c r="AF14" s="81" t="s">
        <v>263</v>
      </c>
      <c r="AG14" s="81" t="s">
        <v>263</v>
      </c>
      <c r="AH14" s="81" t="s">
        <v>263</v>
      </c>
      <c r="AI14" s="81" t="s">
        <v>263</v>
      </c>
      <c r="AJ14" s="81" t="s">
        <v>263</v>
      </c>
      <c r="AK14" s="81" t="s">
        <v>263</v>
      </c>
      <c r="AL14" s="81" t="s">
        <v>263</v>
      </c>
      <c r="AM14" s="81" t="s">
        <v>263</v>
      </c>
      <c r="AN14" s="81" t="s">
        <v>263</v>
      </c>
      <c r="AO14" s="81" t="s">
        <v>263</v>
      </c>
      <c r="AP14" s="81" t="s">
        <v>263</v>
      </c>
      <c r="AQ14" s="81" t="s">
        <v>263</v>
      </c>
      <c r="AR14" s="81" t="s">
        <v>263</v>
      </c>
      <c r="AS14" s="81" t="s">
        <v>263</v>
      </c>
      <c r="AT14" s="81" t="s">
        <v>263</v>
      </c>
      <c r="AU14" s="81" t="s">
        <v>263</v>
      </c>
      <c r="AV14" s="81" t="s">
        <v>263</v>
      </c>
      <c r="AW14" s="81" t="s">
        <v>263</v>
      </c>
      <c r="AX14" s="81" t="s">
        <v>263</v>
      </c>
      <c r="AY14" s="81" t="s">
        <v>263</v>
      </c>
      <c r="AZ14" s="64">
        <f t="shared" ref="AZ14:AZ27" si="3">COUNTIF(C15:AY15,"N")</f>
        <v>0</v>
      </c>
    </row>
    <row r="15" spans="1:52" ht="51" x14ac:dyDescent="0.2">
      <c r="A15" s="65" t="s">
        <v>103</v>
      </c>
      <c r="B15" s="141"/>
      <c r="C15" s="81" t="s">
        <v>263</v>
      </c>
      <c r="D15" s="81" t="s">
        <v>263</v>
      </c>
      <c r="E15" s="81" t="s">
        <v>263</v>
      </c>
      <c r="F15" s="81" t="s">
        <v>263</v>
      </c>
      <c r="G15" s="81" t="s">
        <v>263</v>
      </c>
      <c r="H15" s="81" t="s">
        <v>263</v>
      </c>
      <c r="I15" s="81" t="s">
        <v>263</v>
      </c>
      <c r="J15" s="81" t="s">
        <v>263</v>
      </c>
      <c r="K15" s="81" t="s">
        <v>263</v>
      </c>
      <c r="L15" s="81" t="s">
        <v>263</v>
      </c>
      <c r="M15" s="81" t="s">
        <v>263</v>
      </c>
      <c r="N15" s="81" t="s">
        <v>263</v>
      </c>
      <c r="O15" s="81" t="s">
        <v>263</v>
      </c>
      <c r="P15" s="81" t="s">
        <v>263</v>
      </c>
      <c r="Q15" s="81" t="s">
        <v>263</v>
      </c>
      <c r="R15" s="81" t="s">
        <v>263</v>
      </c>
      <c r="S15" s="81" t="s">
        <v>263</v>
      </c>
      <c r="T15" s="81" t="s">
        <v>263</v>
      </c>
      <c r="U15" s="81" t="s">
        <v>263</v>
      </c>
      <c r="V15" s="81" t="s">
        <v>263</v>
      </c>
      <c r="W15" s="81" t="s">
        <v>263</v>
      </c>
      <c r="X15" s="81" t="s">
        <v>263</v>
      </c>
      <c r="Y15" s="81" t="s">
        <v>263</v>
      </c>
      <c r="Z15" s="81" t="s">
        <v>263</v>
      </c>
      <c r="AA15" s="81" t="s">
        <v>263</v>
      </c>
      <c r="AB15" s="81" t="s">
        <v>263</v>
      </c>
      <c r="AC15" s="81" t="s">
        <v>263</v>
      </c>
      <c r="AD15" s="81" t="s">
        <v>263</v>
      </c>
      <c r="AE15" s="81" t="s">
        <v>263</v>
      </c>
      <c r="AF15" s="81" t="s">
        <v>263</v>
      </c>
      <c r="AG15" s="81" t="s">
        <v>263</v>
      </c>
      <c r="AH15" s="81" t="s">
        <v>263</v>
      </c>
      <c r="AI15" s="81" t="s">
        <v>263</v>
      </c>
      <c r="AJ15" s="81" t="s">
        <v>263</v>
      </c>
      <c r="AK15" s="81" t="s">
        <v>263</v>
      </c>
      <c r="AL15" s="81" t="s">
        <v>263</v>
      </c>
      <c r="AM15" s="81" t="s">
        <v>263</v>
      </c>
      <c r="AN15" s="81" t="s">
        <v>263</v>
      </c>
      <c r="AO15" s="81" t="s">
        <v>263</v>
      </c>
      <c r="AP15" s="81" t="s">
        <v>263</v>
      </c>
      <c r="AQ15" s="81" t="s">
        <v>263</v>
      </c>
      <c r="AR15" s="81" t="s">
        <v>263</v>
      </c>
      <c r="AS15" s="81" t="s">
        <v>263</v>
      </c>
      <c r="AT15" s="81" t="s">
        <v>263</v>
      </c>
      <c r="AU15" s="81" t="s">
        <v>263</v>
      </c>
      <c r="AV15" s="81" t="s">
        <v>263</v>
      </c>
      <c r="AW15" s="81" t="s">
        <v>263</v>
      </c>
      <c r="AX15" s="81" t="s">
        <v>263</v>
      </c>
      <c r="AY15" s="81" t="s">
        <v>263</v>
      </c>
      <c r="AZ15" s="64">
        <f t="shared" si="3"/>
        <v>0</v>
      </c>
    </row>
    <row r="16" spans="1:52" ht="25.5" x14ac:dyDescent="0.2">
      <c r="A16" s="65" t="s">
        <v>59</v>
      </c>
      <c r="B16" s="141"/>
      <c r="C16" s="81" t="s">
        <v>263</v>
      </c>
      <c r="D16" s="81" t="s">
        <v>263</v>
      </c>
      <c r="E16" s="81" t="s">
        <v>263</v>
      </c>
      <c r="F16" s="81" t="s">
        <v>263</v>
      </c>
      <c r="G16" s="81" t="s">
        <v>263</v>
      </c>
      <c r="H16" s="81" t="s">
        <v>263</v>
      </c>
      <c r="I16" s="81" t="s">
        <v>263</v>
      </c>
      <c r="J16" s="81" t="s">
        <v>263</v>
      </c>
      <c r="K16" s="81" t="s">
        <v>263</v>
      </c>
      <c r="L16" s="81" t="s">
        <v>263</v>
      </c>
      <c r="M16" s="81" t="s">
        <v>263</v>
      </c>
      <c r="N16" s="81" t="s">
        <v>263</v>
      </c>
      <c r="O16" s="81" t="s">
        <v>263</v>
      </c>
      <c r="P16" s="81" t="s">
        <v>263</v>
      </c>
      <c r="Q16" s="81" t="s">
        <v>263</v>
      </c>
      <c r="R16" s="81" t="s">
        <v>263</v>
      </c>
      <c r="S16" s="81" t="s">
        <v>263</v>
      </c>
      <c r="T16" s="81" t="s">
        <v>263</v>
      </c>
      <c r="U16" s="81" t="s">
        <v>263</v>
      </c>
      <c r="V16" s="81" t="s">
        <v>263</v>
      </c>
      <c r="W16" s="81" t="s">
        <v>263</v>
      </c>
      <c r="X16" s="81" t="s">
        <v>263</v>
      </c>
      <c r="Y16" s="81" t="s">
        <v>263</v>
      </c>
      <c r="Z16" s="81" t="s">
        <v>263</v>
      </c>
      <c r="AA16" s="81" t="s">
        <v>263</v>
      </c>
      <c r="AB16" s="81" t="s">
        <v>263</v>
      </c>
      <c r="AC16" s="81" t="s">
        <v>263</v>
      </c>
      <c r="AD16" s="81" t="s">
        <v>263</v>
      </c>
      <c r="AE16" s="81" t="s">
        <v>263</v>
      </c>
      <c r="AF16" s="81" t="s">
        <v>263</v>
      </c>
      <c r="AG16" s="81" t="s">
        <v>263</v>
      </c>
      <c r="AH16" s="81" t="s">
        <v>263</v>
      </c>
      <c r="AI16" s="81" t="s">
        <v>263</v>
      </c>
      <c r="AJ16" s="81" t="s">
        <v>263</v>
      </c>
      <c r="AK16" s="81" t="s">
        <v>263</v>
      </c>
      <c r="AL16" s="81" t="s">
        <v>263</v>
      </c>
      <c r="AM16" s="81" t="s">
        <v>263</v>
      </c>
      <c r="AN16" s="81" t="s">
        <v>263</v>
      </c>
      <c r="AO16" s="81" t="s">
        <v>263</v>
      </c>
      <c r="AP16" s="81" t="s">
        <v>263</v>
      </c>
      <c r="AQ16" s="81" t="s">
        <v>263</v>
      </c>
      <c r="AR16" s="81" t="s">
        <v>263</v>
      </c>
      <c r="AS16" s="81" t="s">
        <v>263</v>
      </c>
      <c r="AT16" s="81" t="s">
        <v>263</v>
      </c>
      <c r="AU16" s="81" t="s">
        <v>263</v>
      </c>
      <c r="AV16" s="81" t="s">
        <v>263</v>
      </c>
      <c r="AW16" s="81" t="s">
        <v>263</v>
      </c>
      <c r="AX16" s="81" t="s">
        <v>263</v>
      </c>
      <c r="AY16" s="81" t="s">
        <v>263</v>
      </c>
      <c r="AZ16" s="64">
        <f t="shared" si="3"/>
        <v>0</v>
      </c>
    </row>
    <row r="17" spans="1:52" ht="38.25" x14ac:dyDescent="0.2">
      <c r="A17" s="65" t="s">
        <v>53</v>
      </c>
      <c r="B17" s="141"/>
      <c r="C17" s="81" t="s">
        <v>263</v>
      </c>
      <c r="D17" s="81" t="s">
        <v>263</v>
      </c>
      <c r="E17" s="81" t="s">
        <v>263</v>
      </c>
      <c r="F17" s="81" t="s">
        <v>263</v>
      </c>
      <c r="G17" s="81" t="s">
        <v>263</v>
      </c>
      <c r="H17" s="81" t="s">
        <v>263</v>
      </c>
      <c r="I17" s="81" t="s">
        <v>263</v>
      </c>
      <c r="J17" s="81" t="s">
        <v>263</v>
      </c>
      <c r="K17" s="81" t="s">
        <v>263</v>
      </c>
      <c r="L17" s="81" t="s">
        <v>263</v>
      </c>
      <c r="M17" s="81" t="s">
        <v>263</v>
      </c>
      <c r="N17" s="81" t="s">
        <v>263</v>
      </c>
      <c r="O17" s="81" t="s">
        <v>263</v>
      </c>
      <c r="P17" s="81" t="s">
        <v>263</v>
      </c>
      <c r="Q17" s="81" t="s">
        <v>263</v>
      </c>
      <c r="R17" s="81" t="s">
        <v>263</v>
      </c>
      <c r="S17" s="81" t="s">
        <v>263</v>
      </c>
      <c r="T17" s="81" t="s">
        <v>263</v>
      </c>
      <c r="U17" s="81" t="s">
        <v>263</v>
      </c>
      <c r="V17" s="81" t="s">
        <v>263</v>
      </c>
      <c r="W17" s="81" t="s">
        <v>263</v>
      </c>
      <c r="X17" s="81" t="s">
        <v>263</v>
      </c>
      <c r="Y17" s="81" t="s">
        <v>263</v>
      </c>
      <c r="Z17" s="81" t="s">
        <v>263</v>
      </c>
      <c r="AA17" s="81" t="s">
        <v>263</v>
      </c>
      <c r="AB17" s="81" t="s">
        <v>263</v>
      </c>
      <c r="AC17" s="81" t="s">
        <v>263</v>
      </c>
      <c r="AD17" s="81" t="s">
        <v>263</v>
      </c>
      <c r="AE17" s="81" t="s">
        <v>263</v>
      </c>
      <c r="AF17" s="81" t="s">
        <v>263</v>
      </c>
      <c r="AG17" s="81" t="s">
        <v>263</v>
      </c>
      <c r="AH17" s="81" t="s">
        <v>263</v>
      </c>
      <c r="AI17" s="81" t="s">
        <v>263</v>
      </c>
      <c r="AJ17" s="81" t="s">
        <v>263</v>
      </c>
      <c r="AK17" s="81" t="s">
        <v>263</v>
      </c>
      <c r="AL17" s="81" t="s">
        <v>263</v>
      </c>
      <c r="AM17" s="81" t="s">
        <v>263</v>
      </c>
      <c r="AN17" s="81" t="s">
        <v>263</v>
      </c>
      <c r="AO17" s="81" t="s">
        <v>263</v>
      </c>
      <c r="AP17" s="81" t="s">
        <v>263</v>
      </c>
      <c r="AQ17" s="81" t="s">
        <v>263</v>
      </c>
      <c r="AR17" s="81" t="s">
        <v>263</v>
      </c>
      <c r="AS17" s="81" t="s">
        <v>263</v>
      </c>
      <c r="AT17" s="81" t="s">
        <v>263</v>
      </c>
      <c r="AU17" s="81" t="s">
        <v>263</v>
      </c>
      <c r="AV17" s="81" t="s">
        <v>263</v>
      </c>
      <c r="AW17" s="81" t="s">
        <v>263</v>
      </c>
      <c r="AX17" s="81" t="s">
        <v>263</v>
      </c>
      <c r="AY17" s="81" t="s">
        <v>263</v>
      </c>
      <c r="AZ17" s="64">
        <f t="shared" si="3"/>
        <v>0</v>
      </c>
    </row>
    <row r="18" spans="1:52" ht="25.5" x14ac:dyDescent="0.2">
      <c r="A18" s="65" t="s">
        <v>104</v>
      </c>
      <c r="B18" s="141"/>
      <c r="C18" s="81" t="s">
        <v>263</v>
      </c>
      <c r="D18" s="81" t="s">
        <v>263</v>
      </c>
      <c r="E18" s="81" t="s">
        <v>263</v>
      </c>
      <c r="F18" s="81" t="s">
        <v>263</v>
      </c>
      <c r="G18" s="81" t="s">
        <v>263</v>
      </c>
      <c r="H18" s="81" t="s">
        <v>263</v>
      </c>
      <c r="I18" s="81" t="s">
        <v>263</v>
      </c>
      <c r="J18" s="81" t="s">
        <v>263</v>
      </c>
      <c r="K18" s="81" t="s">
        <v>263</v>
      </c>
      <c r="L18" s="81" t="s">
        <v>263</v>
      </c>
      <c r="M18" s="81" t="s">
        <v>263</v>
      </c>
      <c r="N18" s="81" t="s">
        <v>263</v>
      </c>
      <c r="O18" s="81" t="s">
        <v>263</v>
      </c>
      <c r="P18" s="81" t="s">
        <v>263</v>
      </c>
      <c r="Q18" s="81" t="s">
        <v>263</v>
      </c>
      <c r="R18" s="81" t="s">
        <v>263</v>
      </c>
      <c r="S18" s="81" t="s">
        <v>263</v>
      </c>
      <c r="T18" s="81" t="s">
        <v>263</v>
      </c>
      <c r="U18" s="81" t="s">
        <v>263</v>
      </c>
      <c r="V18" s="81" t="s">
        <v>263</v>
      </c>
      <c r="W18" s="81" t="s">
        <v>263</v>
      </c>
      <c r="X18" s="81" t="s">
        <v>263</v>
      </c>
      <c r="Y18" s="81" t="s">
        <v>263</v>
      </c>
      <c r="Z18" s="81" t="s">
        <v>263</v>
      </c>
      <c r="AA18" s="81" t="s">
        <v>263</v>
      </c>
      <c r="AB18" s="81" t="s">
        <v>263</v>
      </c>
      <c r="AC18" s="81" t="s">
        <v>263</v>
      </c>
      <c r="AD18" s="81" t="s">
        <v>263</v>
      </c>
      <c r="AE18" s="81" t="s">
        <v>263</v>
      </c>
      <c r="AF18" s="81" t="s">
        <v>263</v>
      </c>
      <c r="AG18" s="81" t="s">
        <v>263</v>
      </c>
      <c r="AH18" s="81" t="s">
        <v>263</v>
      </c>
      <c r="AI18" s="81" t="s">
        <v>263</v>
      </c>
      <c r="AJ18" s="81" t="s">
        <v>263</v>
      </c>
      <c r="AK18" s="81" t="s">
        <v>263</v>
      </c>
      <c r="AL18" s="81" t="s">
        <v>263</v>
      </c>
      <c r="AM18" s="81" t="s">
        <v>263</v>
      </c>
      <c r="AN18" s="81" t="s">
        <v>263</v>
      </c>
      <c r="AO18" s="81" t="s">
        <v>263</v>
      </c>
      <c r="AP18" s="81" t="s">
        <v>263</v>
      </c>
      <c r="AQ18" s="81" t="s">
        <v>263</v>
      </c>
      <c r="AR18" s="81" t="s">
        <v>263</v>
      </c>
      <c r="AS18" s="81" t="s">
        <v>263</v>
      </c>
      <c r="AT18" s="81" t="s">
        <v>263</v>
      </c>
      <c r="AU18" s="81" t="s">
        <v>263</v>
      </c>
      <c r="AV18" s="81" t="s">
        <v>263</v>
      </c>
      <c r="AW18" s="81" t="s">
        <v>263</v>
      </c>
      <c r="AX18" s="81" t="s">
        <v>263</v>
      </c>
      <c r="AY18" s="81" t="s">
        <v>263</v>
      </c>
      <c r="AZ18" s="64">
        <f t="shared" si="3"/>
        <v>0</v>
      </c>
    </row>
    <row r="19" spans="1:52" ht="25.5" x14ac:dyDescent="0.2">
      <c r="A19" s="65" t="s">
        <v>105</v>
      </c>
      <c r="B19" s="141"/>
      <c r="C19" s="81" t="s">
        <v>263</v>
      </c>
      <c r="D19" s="81" t="s">
        <v>263</v>
      </c>
      <c r="E19" s="81" t="s">
        <v>263</v>
      </c>
      <c r="F19" s="81" t="s">
        <v>263</v>
      </c>
      <c r="G19" s="81" t="s">
        <v>263</v>
      </c>
      <c r="H19" s="81" t="s">
        <v>263</v>
      </c>
      <c r="I19" s="81" t="s">
        <v>263</v>
      </c>
      <c r="J19" s="81" t="s">
        <v>263</v>
      </c>
      <c r="K19" s="81" t="s">
        <v>263</v>
      </c>
      <c r="L19" s="81" t="s">
        <v>263</v>
      </c>
      <c r="M19" s="81" t="s">
        <v>263</v>
      </c>
      <c r="N19" s="81" t="s">
        <v>263</v>
      </c>
      <c r="O19" s="81" t="s">
        <v>263</v>
      </c>
      <c r="P19" s="81" t="s">
        <v>263</v>
      </c>
      <c r="Q19" s="81" t="s">
        <v>263</v>
      </c>
      <c r="R19" s="81" t="s">
        <v>263</v>
      </c>
      <c r="S19" s="81" t="s">
        <v>263</v>
      </c>
      <c r="T19" s="81" t="s">
        <v>263</v>
      </c>
      <c r="U19" s="81" t="s">
        <v>263</v>
      </c>
      <c r="V19" s="81" t="s">
        <v>263</v>
      </c>
      <c r="W19" s="81" t="s">
        <v>263</v>
      </c>
      <c r="X19" s="81" t="s">
        <v>263</v>
      </c>
      <c r="Y19" s="81" t="s">
        <v>263</v>
      </c>
      <c r="Z19" s="81" t="s">
        <v>263</v>
      </c>
      <c r="AA19" s="81" t="s">
        <v>263</v>
      </c>
      <c r="AB19" s="81" t="s">
        <v>263</v>
      </c>
      <c r="AC19" s="81" t="s">
        <v>263</v>
      </c>
      <c r="AD19" s="81" t="s">
        <v>263</v>
      </c>
      <c r="AE19" s="81" t="s">
        <v>263</v>
      </c>
      <c r="AF19" s="81" t="s">
        <v>263</v>
      </c>
      <c r="AG19" s="81" t="s">
        <v>263</v>
      </c>
      <c r="AH19" s="81" t="s">
        <v>263</v>
      </c>
      <c r="AI19" s="81" t="s">
        <v>263</v>
      </c>
      <c r="AJ19" s="81" t="s">
        <v>263</v>
      </c>
      <c r="AK19" s="81" t="s">
        <v>263</v>
      </c>
      <c r="AL19" s="81" t="s">
        <v>263</v>
      </c>
      <c r="AM19" s="81" t="s">
        <v>263</v>
      </c>
      <c r="AN19" s="81" t="s">
        <v>263</v>
      </c>
      <c r="AO19" s="81" t="s">
        <v>263</v>
      </c>
      <c r="AP19" s="81" t="s">
        <v>263</v>
      </c>
      <c r="AQ19" s="81" t="s">
        <v>263</v>
      </c>
      <c r="AR19" s="81" t="s">
        <v>263</v>
      </c>
      <c r="AS19" s="81" t="s">
        <v>263</v>
      </c>
      <c r="AT19" s="81" t="s">
        <v>263</v>
      </c>
      <c r="AU19" s="81" t="s">
        <v>263</v>
      </c>
      <c r="AV19" s="81" t="s">
        <v>263</v>
      </c>
      <c r="AW19" s="81" t="s">
        <v>263</v>
      </c>
      <c r="AX19" s="81" t="s">
        <v>263</v>
      </c>
      <c r="AY19" s="81" t="s">
        <v>263</v>
      </c>
      <c r="AZ19" s="64">
        <f t="shared" si="3"/>
        <v>0</v>
      </c>
    </row>
    <row r="20" spans="1:52" ht="25.5" x14ac:dyDescent="0.2">
      <c r="A20" s="65" t="s">
        <v>49</v>
      </c>
      <c r="B20" s="142"/>
      <c r="C20" s="81" t="s">
        <v>263</v>
      </c>
      <c r="D20" s="81" t="s">
        <v>263</v>
      </c>
      <c r="E20" s="81" t="s">
        <v>263</v>
      </c>
      <c r="F20" s="81" t="s">
        <v>263</v>
      </c>
      <c r="G20" s="81" t="s">
        <v>263</v>
      </c>
      <c r="H20" s="81" t="s">
        <v>263</v>
      </c>
      <c r="I20" s="81" t="s">
        <v>263</v>
      </c>
      <c r="J20" s="81" t="s">
        <v>263</v>
      </c>
      <c r="K20" s="81" t="s">
        <v>263</v>
      </c>
      <c r="L20" s="81" t="s">
        <v>263</v>
      </c>
      <c r="M20" s="81" t="s">
        <v>263</v>
      </c>
      <c r="N20" s="81" t="s">
        <v>263</v>
      </c>
      <c r="O20" s="81" t="s">
        <v>263</v>
      </c>
      <c r="P20" s="81" t="s">
        <v>263</v>
      </c>
      <c r="Q20" s="81" t="s">
        <v>263</v>
      </c>
      <c r="R20" s="81" t="s">
        <v>263</v>
      </c>
      <c r="S20" s="81" t="s">
        <v>263</v>
      </c>
      <c r="T20" s="81" t="s">
        <v>263</v>
      </c>
      <c r="U20" s="81" t="s">
        <v>263</v>
      </c>
      <c r="V20" s="81" t="s">
        <v>263</v>
      </c>
      <c r="W20" s="81" t="s">
        <v>263</v>
      </c>
      <c r="X20" s="81" t="s">
        <v>263</v>
      </c>
      <c r="Y20" s="81" t="s">
        <v>263</v>
      </c>
      <c r="Z20" s="81" t="s">
        <v>263</v>
      </c>
      <c r="AA20" s="81" t="s">
        <v>263</v>
      </c>
      <c r="AB20" s="81" t="s">
        <v>263</v>
      </c>
      <c r="AC20" s="81" t="s">
        <v>263</v>
      </c>
      <c r="AD20" s="81" t="s">
        <v>263</v>
      </c>
      <c r="AE20" s="81" t="s">
        <v>263</v>
      </c>
      <c r="AF20" s="81" t="s">
        <v>263</v>
      </c>
      <c r="AG20" s="81" t="s">
        <v>263</v>
      </c>
      <c r="AH20" s="81" t="s">
        <v>263</v>
      </c>
      <c r="AI20" s="81" t="s">
        <v>263</v>
      </c>
      <c r="AJ20" s="81" t="s">
        <v>263</v>
      </c>
      <c r="AK20" s="81" t="s">
        <v>263</v>
      </c>
      <c r="AL20" s="81" t="s">
        <v>263</v>
      </c>
      <c r="AM20" s="81" t="s">
        <v>263</v>
      </c>
      <c r="AN20" s="81" t="s">
        <v>263</v>
      </c>
      <c r="AO20" s="81" t="s">
        <v>263</v>
      </c>
      <c r="AP20" s="81" t="s">
        <v>263</v>
      </c>
      <c r="AQ20" s="81" t="s">
        <v>263</v>
      </c>
      <c r="AR20" s="81" t="s">
        <v>263</v>
      </c>
      <c r="AS20" s="81" t="s">
        <v>263</v>
      </c>
      <c r="AT20" s="81" t="s">
        <v>263</v>
      </c>
      <c r="AU20" s="81" t="s">
        <v>263</v>
      </c>
      <c r="AV20" s="81" t="s">
        <v>263</v>
      </c>
      <c r="AW20" s="81" t="s">
        <v>263</v>
      </c>
      <c r="AX20" s="81" t="s">
        <v>263</v>
      </c>
      <c r="AY20" s="81" t="s">
        <v>263</v>
      </c>
      <c r="AZ20" s="64">
        <f t="shared" si="3"/>
        <v>0</v>
      </c>
    </row>
    <row r="21" spans="1:52" ht="25.5" x14ac:dyDescent="0.2">
      <c r="A21" s="65" t="s">
        <v>26</v>
      </c>
      <c r="B21" s="140" t="s">
        <v>109</v>
      </c>
      <c r="C21" s="81" t="s">
        <v>263</v>
      </c>
      <c r="D21" s="81" t="s">
        <v>263</v>
      </c>
      <c r="E21" s="81" t="s">
        <v>263</v>
      </c>
      <c r="F21" s="81" t="s">
        <v>263</v>
      </c>
      <c r="G21" s="81" t="s">
        <v>263</v>
      </c>
      <c r="H21" s="81" t="s">
        <v>263</v>
      </c>
      <c r="I21" s="81" t="s">
        <v>263</v>
      </c>
      <c r="J21" s="81" t="s">
        <v>263</v>
      </c>
      <c r="K21" s="81" t="s">
        <v>263</v>
      </c>
      <c r="L21" s="81" t="s">
        <v>263</v>
      </c>
      <c r="M21" s="81" t="s">
        <v>263</v>
      </c>
      <c r="N21" s="81" t="s">
        <v>263</v>
      </c>
      <c r="O21" s="81" t="s">
        <v>263</v>
      </c>
      <c r="P21" s="81" t="s">
        <v>263</v>
      </c>
      <c r="Q21" s="81" t="s">
        <v>263</v>
      </c>
      <c r="R21" s="81" t="s">
        <v>263</v>
      </c>
      <c r="S21" s="81" t="s">
        <v>263</v>
      </c>
      <c r="T21" s="81" t="s">
        <v>263</v>
      </c>
      <c r="U21" s="81" t="s">
        <v>263</v>
      </c>
      <c r="V21" s="81" t="s">
        <v>263</v>
      </c>
      <c r="W21" s="81" t="s">
        <v>263</v>
      </c>
      <c r="X21" s="81" t="s">
        <v>263</v>
      </c>
      <c r="Y21" s="81" t="s">
        <v>263</v>
      </c>
      <c r="Z21" s="81" t="s">
        <v>263</v>
      </c>
      <c r="AA21" s="81" t="s">
        <v>263</v>
      </c>
      <c r="AB21" s="81" t="s">
        <v>263</v>
      </c>
      <c r="AC21" s="81" t="s">
        <v>263</v>
      </c>
      <c r="AD21" s="81" t="s">
        <v>263</v>
      </c>
      <c r="AE21" s="81" t="s">
        <v>263</v>
      </c>
      <c r="AF21" s="81" t="s">
        <v>263</v>
      </c>
      <c r="AG21" s="81" t="s">
        <v>263</v>
      </c>
      <c r="AH21" s="81" t="s">
        <v>263</v>
      </c>
      <c r="AI21" s="81" t="s">
        <v>263</v>
      </c>
      <c r="AJ21" s="81" t="s">
        <v>263</v>
      </c>
      <c r="AK21" s="81" t="s">
        <v>263</v>
      </c>
      <c r="AL21" s="81" t="s">
        <v>263</v>
      </c>
      <c r="AM21" s="81" t="s">
        <v>263</v>
      </c>
      <c r="AN21" s="81" t="s">
        <v>263</v>
      </c>
      <c r="AO21" s="81" t="s">
        <v>263</v>
      </c>
      <c r="AP21" s="81" t="s">
        <v>263</v>
      </c>
      <c r="AQ21" s="81" t="s">
        <v>263</v>
      </c>
      <c r="AR21" s="81" t="s">
        <v>263</v>
      </c>
      <c r="AS21" s="81" t="s">
        <v>263</v>
      </c>
      <c r="AT21" s="81" t="s">
        <v>263</v>
      </c>
      <c r="AU21" s="81" t="s">
        <v>263</v>
      </c>
      <c r="AV21" s="81" t="s">
        <v>263</v>
      </c>
      <c r="AW21" s="81" t="s">
        <v>263</v>
      </c>
      <c r="AX21" s="81" t="s">
        <v>263</v>
      </c>
      <c r="AY21" s="81" t="s">
        <v>263</v>
      </c>
      <c r="AZ21" s="64">
        <f t="shared" si="3"/>
        <v>0</v>
      </c>
    </row>
    <row r="22" spans="1:52" x14ac:dyDescent="0.2">
      <c r="A22" s="65" t="s">
        <v>27</v>
      </c>
      <c r="B22" s="141"/>
      <c r="C22" s="81" t="s">
        <v>263</v>
      </c>
      <c r="D22" s="81" t="s">
        <v>263</v>
      </c>
      <c r="E22" s="81" t="s">
        <v>263</v>
      </c>
      <c r="F22" s="81" t="s">
        <v>263</v>
      </c>
      <c r="G22" s="81" t="s">
        <v>263</v>
      </c>
      <c r="H22" s="81" t="s">
        <v>263</v>
      </c>
      <c r="I22" s="81" t="s">
        <v>263</v>
      </c>
      <c r="J22" s="81" t="s">
        <v>263</v>
      </c>
      <c r="K22" s="81" t="s">
        <v>263</v>
      </c>
      <c r="L22" s="81" t="s">
        <v>263</v>
      </c>
      <c r="M22" s="81" t="s">
        <v>263</v>
      </c>
      <c r="N22" s="81" t="s">
        <v>263</v>
      </c>
      <c r="O22" s="81" t="s">
        <v>263</v>
      </c>
      <c r="P22" s="81" t="s">
        <v>263</v>
      </c>
      <c r="Q22" s="81" t="s">
        <v>263</v>
      </c>
      <c r="R22" s="81" t="s">
        <v>263</v>
      </c>
      <c r="S22" s="81" t="s">
        <v>263</v>
      </c>
      <c r="T22" s="81" t="s">
        <v>263</v>
      </c>
      <c r="U22" s="81" t="s">
        <v>263</v>
      </c>
      <c r="V22" s="81" t="s">
        <v>263</v>
      </c>
      <c r="W22" s="81" t="s">
        <v>263</v>
      </c>
      <c r="X22" s="81" t="s">
        <v>263</v>
      </c>
      <c r="Y22" s="81" t="s">
        <v>263</v>
      </c>
      <c r="Z22" s="81" t="s">
        <v>263</v>
      </c>
      <c r="AA22" s="81" t="s">
        <v>263</v>
      </c>
      <c r="AB22" s="81" t="s">
        <v>263</v>
      </c>
      <c r="AC22" s="81" t="s">
        <v>263</v>
      </c>
      <c r="AD22" s="81" t="s">
        <v>263</v>
      </c>
      <c r="AE22" s="81" t="s">
        <v>263</v>
      </c>
      <c r="AF22" s="81" t="s">
        <v>263</v>
      </c>
      <c r="AG22" s="81" t="s">
        <v>263</v>
      </c>
      <c r="AH22" s="81" t="s">
        <v>263</v>
      </c>
      <c r="AI22" s="81" t="s">
        <v>263</v>
      </c>
      <c r="AJ22" s="81" t="s">
        <v>263</v>
      </c>
      <c r="AK22" s="81" t="s">
        <v>263</v>
      </c>
      <c r="AL22" s="81" t="s">
        <v>263</v>
      </c>
      <c r="AM22" s="81" t="s">
        <v>263</v>
      </c>
      <c r="AN22" s="81" t="s">
        <v>263</v>
      </c>
      <c r="AO22" s="81" t="s">
        <v>263</v>
      </c>
      <c r="AP22" s="81" t="s">
        <v>263</v>
      </c>
      <c r="AQ22" s="81" t="s">
        <v>263</v>
      </c>
      <c r="AR22" s="81" t="s">
        <v>263</v>
      </c>
      <c r="AS22" s="81" t="s">
        <v>263</v>
      </c>
      <c r="AT22" s="81" t="s">
        <v>263</v>
      </c>
      <c r="AU22" s="81" t="s">
        <v>263</v>
      </c>
      <c r="AV22" s="81" t="s">
        <v>263</v>
      </c>
      <c r="AW22" s="81" t="s">
        <v>263</v>
      </c>
      <c r="AX22" s="81" t="s">
        <v>263</v>
      </c>
      <c r="AY22" s="81" t="s">
        <v>263</v>
      </c>
      <c r="AZ22" s="64">
        <f t="shared" si="3"/>
        <v>0</v>
      </c>
    </row>
    <row r="23" spans="1:52" ht="25.5" x14ac:dyDescent="0.2">
      <c r="A23" s="65" t="s">
        <v>28</v>
      </c>
      <c r="B23" s="141"/>
      <c r="C23" s="81" t="s">
        <v>263</v>
      </c>
      <c r="D23" s="81" t="s">
        <v>263</v>
      </c>
      <c r="E23" s="81" t="s">
        <v>263</v>
      </c>
      <c r="F23" s="81" t="s">
        <v>263</v>
      </c>
      <c r="G23" s="81" t="s">
        <v>263</v>
      </c>
      <c r="H23" s="81" t="s">
        <v>263</v>
      </c>
      <c r="I23" s="81" t="s">
        <v>263</v>
      </c>
      <c r="J23" s="81" t="s">
        <v>263</v>
      </c>
      <c r="K23" s="81" t="s">
        <v>263</v>
      </c>
      <c r="L23" s="81" t="s">
        <v>263</v>
      </c>
      <c r="M23" s="81" t="s">
        <v>263</v>
      </c>
      <c r="N23" s="81" t="s">
        <v>263</v>
      </c>
      <c r="O23" s="81" t="s">
        <v>263</v>
      </c>
      <c r="P23" s="81" t="s">
        <v>263</v>
      </c>
      <c r="Q23" s="81" t="s">
        <v>263</v>
      </c>
      <c r="R23" s="81" t="s">
        <v>263</v>
      </c>
      <c r="S23" s="81" t="s">
        <v>263</v>
      </c>
      <c r="T23" s="81" t="s">
        <v>263</v>
      </c>
      <c r="U23" s="81" t="s">
        <v>263</v>
      </c>
      <c r="V23" s="81" t="s">
        <v>263</v>
      </c>
      <c r="W23" s="81" t="s">
        <v>263</v>
      </c>
      <c r="X23" s="81" t="s">
        <v>263</v>
      </c>
      <c r="Y23" s="81" t="s">
        <v>263</v>
      </c>
      <c r="Z23" s="81" t="s">
        <v>263</v>
      </c>
      <c r="AA23" s="81" t="s">
        <v>263</v>
      </c>
      <c r="AB23" s="81" t="s">
        <v>263</v>
      </c>
      <c r="AC23" s="81" t="s">
        <v>263</v>
      </c>
      <c r="AD23" s="81" t="s">
        <v>263</v>
      </c>
      <c r="AE23" s="81" t="s">
        <v>263</v>
      </c>
      <c r="AF23" s="81" t="s">
        <v>263</v>
      </c>
      <c r="AG23" s="81" t="s">
        <v>263</v>
      </c>
      <c r="AH23" s="81" t="s">
        <v>263</v>
      </c>
      <c r="AI23" s="81" t="s">
        <v>263</v>
      </c>
      <c r="AJ23" s="81" t="s">
        <v>263</v>
      </c>
      <c r="AK23" s="81" t="s">
        <v>263</v>
      </c>
      <c r="AL23" s="81" t="s">
        <v>263</v>
      </c>
      <c r="AM23" s="81" t="s">
        <v>263</v>
      </c>
      <c r="AN23" s="81" t="s">
        <v>263</v>
      </c>
      <c r="AO23" s="81" t="s">
        <v>263</v>
      </c>
      <c r="AP23" s="81" t="s">
        <v>263</v>
      </c>
      <c r="AQ23" s="81" t="s">
        <v>263</v>
      </c>
      <c r="AR23" s="81" t="s">
        <v>263</v>
      </c>
      <c r="AS23" s="81" t="s">
        <v>263</v>
      </c>
      <c r="AT23" s="81" t="s">
        <v>263</v>
      </c>
      <c r="AU23" s="81" t="s">
        <v>263</v>
      </c>
      <c r="AV23" s="81" t="s">
        <v>263</v>
      </c>
      <c r="AW23" s="81" t="s">
        <v>263</v>
      </c>
      <c r="AX23" s="81" t="s">
        <v>263</v>
      </c>
      <c r="AY23" s="81" t="s">
        <v>263</v>
      </c>
      <c r="AZ23" s="64">
        <f t="shared" si="3"/>
        <v>0</v>
      </c>
    </row>
    <row r="24" spans="1:52" x14ac:dyDescent="0.2">
      <c r="A24" s="65" t="s">
        <v>29</v>
      </c>
      <c r="B24" s="141"/>
      <c r="C24" s="81" t="s">
        <v>263</v>
      </c>
      <c r="D24" s="81" t="s">
        <v>263</v>
      </c>
      <c r="E24" s="81" t="s">
        <v>263</v>
      </c>
      <c r="F24" s="81" t="s">
        <v>263</v>
      </c>
      <c r="G24" s="81" t="s">
        <v>263</v>
      </c>
      <c r="H24" s="81" t="s">
        <v>263</v>
      </c>
      <c r="I24" s="81" t="s">
        <v>263</v>
      </c>
      <c r="J24" s="81" t="s">
        <v>263</v>
      </c>
      <c r="K24" s="81" t="s">
        <v>263</v>
      </c>
      <c r="L24" s="81" t="s">
        <v>263</v>
      </c>
      <c r="M24" s="81" t="s">
        <v>263</v>
      </c>
      <c r="N24" s="81" t="s">
        <v>263</v>
      </c>
      <c r="O24" s="81" t="s">
        <v>263</v>
      </c>
      <c r="P24" s="81" t="s">
        <v>263</v>
      </c>
      <c r="Q24" s="81" t="s">
        <v>263</v>
      </c>
      <c r="R24" s="81" t="s">
        <v>263</v>
      </c>
      <c r="S24" s="81" t="s">
        <v>263</v>
      </c>
      <c r="T24" s="81" t="s">
        <v>263</v>
      </c>
      <c r="U24" s="81" t="s">
        <v>263</v>
      </c>
      <c r="V24" s="81" t="s">
        <v>263</v>
      </c>
      <c r="W24" s="81" t="s">
        <v>263</v>
      </c>
      <c r="X24" s="81" t="s">
        <v>263</v>
      </c>
      <c r="Y24" s="81" t="s">
        <v>263</v>
      </c>
      <c r="Z24" s="81" t="s">
        <v>263</v>
      </c>
      <c r="AA24" s="81" t="s">
        <v>263</v>
      </c>
      <c r="AB24" s="81" t="s">
        <v>263</v>
      </c>
      <c r="AC24" s="81" t="s">
        <v>263</v>
      </c>
      <c r="AD24" s="81" t="s">
        <v>263</v>
      </c>
      <c r="AE24" s="81" t="s">
        <v>263</v>
      </c>
      <c r="AF24" s="81" t="s">
        <v>263</v>
      </c>
      <c r="AG24" s="81" t="s">
        <v>263</v>
      </c>
      <c r="AH24" s="81" t="s">
        <v>263</v>
      </c>
      <c r="AI24" s="81" t="s">
        <v>263</v>
      </c>
      <c r="AJ24" s="81" t="s">
        <v>263</v>
      </c>
      <c r="AK24" s="81" t="s">
        <v>263</v>
      </c>
      <c r="AL24" s="81" t="s">
        <v>263</v>
      </c>
      <c r="AM24" s="81" t="s">
        <v>263</v>
      </c>
      <c r="AN24" s="81" t="s">
        <v>263</v>
      </c>
      <c r="AO24" s="81" t="s">
        <v>263</v>
      </c>
      <c r="AP24" s="81" t="s">
        <v>263</v>
      </c>
      <c r="AQ24" s="81" t="s">
        <v>263</v>
      </c>
      <c r="AR24" s="81" t="s">
        <v>263</v>
      </c>
      <c r="AS24" s="81" t="s">
        <v>263</v>
      </c>
      <c r="AT24" s="81" t="s">
        <v>263</v>
      </c>
      <c r="AU24" s="81" t="s">
        <v>263</v>
      </c>
      <c r="AV24" s="81" t="s">
        <v>263</v>
      </c>
      <c r="AW24" s="81" t="s">
        <v>263</v>
      </c>
      <c r="AX24" s="81" t="s">
        <v>263</v>
      </c>
      <c r="AY24" s="81" t="s">
        <v>263</v>
      </c>
      <c r="AZ24" s="64">
        <f t="shared" si="3"/>
        <v>0</v>
      </c>
    </row>
    <row r="25" spans="1:52" ht="51" x14ac:dyDescent="0.2">
      <c r="A25" s="65" t="s">
        <v>256</v>
      </c>
      <c r="B25" s="141"/>
      <c r="C25" s="81" t="s">
        <v>263</v>
      </c>
      <c r="D25" s="81" t="s">
        <v>263</v>
      </c>
      <c r="E25" s="81" t="s">
        <v>263</v>
      </c>
      <c r="F25" s="81" t="s">
        <v>263</v>
      </c>
      <c r="G25" s="81" t="s">
        <v>263</v>
      </c>
      <c r="H25" s="81" t="s">
        <v>263</v>
      </c>
      <c r="I25" s="81" t="s">
        <v>263</v>
      </c>
      <c r="J25" s="81" t="s">
        <v>263</v>
      </c>
      <c r="K25" s="81" t="s">
        <v>263</v>
      </c>
      <c r="L25" s="81" t="s">
        <v>263</v>
      </c>
      <c r="M25" s="81" t="s">
        <v>263</v>
      </c>
      <c r="N25" s="81" t="s">
        <v>263</v>
      </c>
      <c r="O25" s="81" t="s">
        <v>263</v>
      </c>
      <c r="P25" s="81" t="s">
        <v>263</v>
      </c>
      <c r="Q25" s="81" t="s">
        <v>263</v>
      </c>
      <c r="R25" s="81" t="s">
        <v>263</v>
      </c>
      <c r="S25" s="81" t="s">
        <v>263</v>
      </c>
      <c r="T25" s="81" t="s">
        <v>263</v>
      </c>
      <c r="U25" s="81" t="s">
        <v>263</v>
      </c>
      <c r="V25" s="81" t="s">
        <v>263</v>
      </c>
      <c r="W25" s="81" t="s">
        <v>263</v>
      </c>
      <c r="X25" s="81" t="s">
        <v>263</v>
      </c>
      <c r="Y25" s="81" t="s">
        <v>263</v>
      </c>
      <c r="Z25" s="81" t="s">
        <v>263</v>
      </c>
      <c r="AA25" s="81" t="s">
        <v>263</v>
      </c>
      <c r="AB25" s="81" t="s">
        <v>263</v>
      </c>
      <c r="AC25" s="81" t="s">
        <v>263</v>
      </c>
      <c r="AD25" s="81" t="s">
        <v>263</v>
      </c>
      <c r="AE25" s="81" t="s">
        <v>263</v>
      </c>
      <c r="AF25" s="81" t="s">
        <v>263</v>
      </c>
      <c r="AG25" s="81" t="s">
        <v>263</v>
      </c>
      <c r="AH25" s="81" t="s">
        <v>263</v>
      </c>
      <c r="AI25" s="81" t="s">
        <v>263</v>
      </c>
      <c r="AJ25" s="81" t="s">
        <v>263</v>
      </c>
      <c r="AK25" s="81" t="s">
        <v>263</v>
      </c>
      <c r="AL25" s="81" t="s">
        <v>263</v>
      </c>
      <c r="AM25" s="81" t="s">
        <v>263</v>
      </c>
      <c r="AN25" s="81" t="s">
        <v>263</v>
      </c>
      <c r="AO25" s="81" t="s">
        <v>263</v>
      </c>
      <c r="AP25" s="81" t="s">
        <v>263</v>
      </c>
      <c r="AQ25" s="81" t="s">
        <v>263</v>
      </c>
      <c r="AR25" s="81" t="s">
        <v>263</v>
      </c>
      <c r="AS25" s="81" t="s">
        <v>263</v>
      </c>
      <c r="AT25" s="81" t="s">
        <v>263</v>
      </c>
      <c r="AU25" s="81" t="s">
        <v>263</v>
      </c>
      <c r="AV25" s="81" t="s">
        <v>263</v>
      </c>
      <c r="AW25" s="81" t="s">
        <v>263</v>
      </c>
      <c r="AX25" s="81" t="s">
        <v>263</v>
      </c>
      <c r="AY25" s="81" t="s">
        <v>263</v>
      </c>
      <c r="AZ25" s="64">
        <f t="shared" si="3"/>
        <v>0</v>
      </c>
    </row>
    <row r="26" spans="1:52" x14ac:dyDescent="0.2">
      <c r="A26" s="65" t="s">
        <v>30</v>
      </c>
      <c r="B26" s="141"/>
      <c r="C26" s="81" t="s">
        <v>263</v>
      </c>
      <c r="D26" s="81" t="s">
        <v>263</v>
      </c>
      <c r="E26" s="81" t="s">
        <v>263</v>
      </c>
      <c r="F26" s="81" t="s">
        <v>263</v>
      </c>
      <c r="G26" s="81" t="s">
        <v>263</v>
      </c>
      <c r="H26" s="81" t="s">
        <v>263</v>
      </c>
      <c r="I26" s="81" t="s">
        <v>263</v>
      </c>
      <c r="J26" s="81" t="s">
        <v>263</v>
      </c>
      <c r="K26" s="81" t="s">
        <v>263</v>
      </c>
      <c r="L26" s="81" t="s">
        <v>263</v>
      </c>
      <c r="M26" s="81" t="s">
        <v>263</v>
      </c>
      <c r="N26" s="81" t="s">
        <v>263</v>
      </c>
      <c r="O26" s="81" t="s">
        <v>263</v>
      </c>
      <c r="P26" s="81" t="s">
        <v>263</v>
      </c>
      <c r="Q26" s="81" t="s">
        <v>263</v>
      </c>
      <c r="R26" s="81" t="s">
        <v>263</v>
      </c>
      <c r="S26" s="81" t="s">
        <v>263</v>
      </c>
      <c r="T26" s="81" t="s">
        <v>263</v>
      </c>
      <c r="U26" s="81" t="s">
        <v>263</v>
      </c>
      <c r="V26" s="81" t="s">
        <v>263</v>
      </c>
      <c r="W26" s="81" t="s">
        <v>263</v>
      </c>
      <c r="X26" s="81" t="s">
        <v>263</v>
      </c>
      <c r="Y26" s="81" t="s">
        <v>263</v>
      </c>
      <c r="Z26" s="81" t="s">
        <v>263</v>
      </c>
      <c r="AA26" s="81" t="s">
        <v>263</v>
      </c>
      <c r="AB26" s="81" t="s">
        <v>263</v>
      </c>
      <c r="AC26" s="81" t="s">
        <v>263</v>
      </c>
      <c r="AD26" s="81" t="s">
        <v>263</v>
      </c>
      <c r="AE26" s="81" t="s">
        <v>263</v>
      </c>
      <c r="AF26" s="81" t="s">
        <v>263</v>
      </c>
      <c r="AG26" s="81" t="s">
        <v>263</v>
      </c>
      <c r="AH26" s="81" t="s">
        <v>263</v>
      </c>
      <c r="AI26" s="81" t="s">
        <v>263</v>
      </c>
      <c r="AJ26" s="81" t="s">
        <v>263</v>
      </c>
      <c r="AK26" s="81" t="s">
        <v>263</v>
      </c>
      <c r="AL26" s="81" t="s">
        <v>263</v>
      </c>
      <c r="AM26" s="81" t="s">
        <v>263</v>
      </c>
      <c r="AN26" s="81" t="s">
        <v>263</v>
      </c>
      <c r="AO26" s="81" t="s">
        <v>263</v>
      </c>
      <c r="AP26" s="81" t="s">
        <v>263</v>
      </c>
      <c r="AQ26" s="81" t="s">
        <v>263</v>
      </c>
      <c r="AR26" s="81" t="s">
        <v>263</v>
      </c>
      <c r="AS26" s="81" t="s">
        <v>263</v>
      </c>
      <c r="AT26" s="81" t="s">
        <v>263</v>
      </c>
      <c r="AU26" s="81" t="s">
        <v>263</v>
      </c>
      <c r="AV26" s="81" t="s">
        <v>263</v>
      </c>
      <c r="AW26" s="81" t="s">
        <v>263</v>
      </c>
      <c r="AX26" s="81" t="s">
        <v>263</v>
      </c>
      <c r="AY26" s="81" t="s">
        <v>263</v>
      </c>
      <c r="AZ26" s="64">
        <f t="shared" si="3"/>
        <v>0</v>
      </c>
    </row>
    <row r="27" spans="1:52" ht="25.5" x14ac:dyDescent="0.2">
      <c r="A27" s="65" t="s">
        <v>31</v>
      </c>
      <c r="B27" s="141"/>
      <c r="C27" s="81" t="s">
        <v>263</v>
      </c>
      <c r="D27" s="81" t="s">
        <v>263</v>
      </c>
      <c r="E27" s="81" t="s">
        <v>263</v>
      </c>
      <c r="F27" s="81" t="s">
        <v>263</v>
      </c>
      <c r="G27" s="81" t="s">
        <v>263</v>
      </c>
      <c r="H27" s="81" t="s">
        <v>263</v>
      </c>
      <c r="I27" s="81" t="s">
        <v>263</v>
      </c>
      <c r="J27" s="81" t="s">
        <v>263</v>
      </c>
      <c r="K27" s="81" t="s">
        <v>263</v>
      </c>
      <c r="L27" s="81" t="s">
        <v>263</v>
      </c>
      <c r="M27" s="81" t="s">
        <v>263</v>
      </c>
      <c r="N27" s="81" t="s">
        <v>263</v>
      </c>
      <c r="O27" s="81" t="s">
        <v>263</v>
      </c>
      <c r="P27" s="81" t="s">
        <v>263</v>
      </c>
      <c r="Q27" s="81" t="s">
        <v>263</v>
      </c>
      <c r="R27" s="81" t="s">
        <v>263</v>
      </c>
      <c r="S27" s="81" t="s">
        <v>263</v>
      </c>
      <c r="T27" s="81" t="s">
        <v>263</v>
      </c>
      <c r="U27" s="81" t="s">
        <v>263</v>
      </c>
      <c r="V27" s="81" t="s">
        <v>263</v>
      </c>
      <c r="W27" s="81" t="s">
        <v>263</v>
      </c>
      <c r="X27" s="81" t="s">
        <v>263</v>
      </c>
      <c r="Y27" s="81" t="s">
        <v>263</v>
      </c>
      <c r="Z27" s="81" t="s">
        <v>263</v>
      </c>
      <c r="AA27" s="81" t="s">
        <v>263</v>
      </c>
      <c r="AB27" s="81" t="s">
        <v>263</v>
      </c>
      <c r="AC27" s="81" t="s">
        <v>263</v>
      </c>
      <c r="AD27" s="81" t="s">
        <v>263</v>
      </c>
      <c r="AE27" s="81" t="s">
        <v>263</v>
      </c>
      <c r="AF27" s="81" t="s">
        <v>263</v>
      </c>
      <c r="AG27" s="81" t="s">
        <v>263</v>
      </c>
      <c r="AH27" s="81" t="s">
        <v>263</v>
      </c>
      <c r="AI27" s="81" t="s">
        <v>263</v>
      </c>
      <c r="AJ27" s="81" t="s">
        <v>263</v>
      </c>
      <c r="AK27" s="81" t="s">
        <v>263</v>
      </c>
      <c r="AL27" s="81" t="s">
        <v>263</v>
      </c>
      <c r="AM27" s="81" t="s">
        <v>263</v>
      </c>
      <c r="AN27" s="81" t="s">
        <v>263</v>
      </c>
      <c r="AO27" s="81" t="s">
        <v>263</v>
      </c>
      <c r="AP27" s="81" t="s">
        <v>263</v>
      </c>
      <c r="AQ27" s="81" t="s">
        <v>263</v>
      </c>
      <c r="AR27" s="81" t="s">
        <v>263</v>
      </c>
      <c r="AS27" s="81" t="s">
        <v>263</v>
      </c>
      <c r="AT27" s="81" t="s">
        <v>263</v>
      </c>
      <c r="AU27" s="81" t="s">
        <v>263</v>
      </c>
      <c r="AV27" s="81" t="s">
        <v>263</v>
      </c>
      <c r="AW27" s="81" t="s">
        <v>263</v>
      </c>
      <c r="AX27" s="81" t="s">
        <v>263</v>
      </c>
      <c r="AY27" s="81" t="s">
        <v>263</v>
      </c>
      <c r="AZ27" s="64">
        <f t="shared" si="3"/>
        <v>0</v>
      </c>
    </row>
    <row r="28" spans="1:52" x14ac:dyDescent="0.2">
      <c r="A28" s="65" t="s">
        <v>32</v>
      </c>
      <c r="B28" s="141"/>
      <c r="C28" s="81" t="s">
        <v>263</v>
      </c>
      <c r="D28" s="81" t="s">
        <v>263</v>
      </c>
      <c r="E28" s="81" t="s">
        <v>263</v>
      </c>
      <c r="F28" s="81" t="s">
        <v>263</v>
      </c>
      <c r="G28" s="81" t="s">
        <v>263</v>
      </c>
      <c r="H28" s="81" t="s">
        <v>263</v>
      </c>
      <c r="I28" s="81" t="s">
        <v>263</v>
      </c>
      <c r="J28" s="81" t="s">
        <v>263</v>
      </c>
      <c r="K28" s="81" t="s">
        <v>263</v>
      </c>
      <c r="L28" s="81" t="s">
        <v>263</v>
      </c>
      <c r="M28" s="81" t="s">
        <v>263</v>
      </c>
      <c r="N28" s="81" t="s">
        <v>263</v>
      </c>
      <c r="O28" s="81" t="s">
        <v>263</v>
      </c>
      <c r="P28" s="81" t="s">
        <v>263</v>
      </c>
      <c r="Q28" s="81" t="s">
        <v>263</v>
      </c>
      <c r="R28" s="81" t="s">
        <v>263</v>
      </c>
      <c r="S28" s="81" t="s">
        <v>263</v>
      </c>
      <c r="T28" s="81" t="s">
        <v>263</v>
      </c>
      <c r="U28" s="81" t="s">
        <v>263</v>
      </c>
      <c r="V28" s="81" t="s">
        <v>263</v>
      </c>
      <c r="W28" s="81" t="s">
        <v>263</v>
      </c>
      <c r="X28" s="81" t="s">
        <v>263</v>
      </c>
      <c r="Y28" s="81" t="s">
        <v>263</v>
      </c>
      <c r="Z28" s="81" t="s">
        <v>263</v>
      </c>
      <c r="AA28" s="81" t="s">
        <v>263</v>
      </c>
      <c r="AB28" s="81" t="s">
        <v>263</v>
      </c>
      <c r="AC28" s="81" t="s">
        <v>263</v>
      </c>
      <c r="AD28" s="81" t="s">
        <v>263</v>
      </c>
      <c r="AE28" s="81" t="s">
        <v>263</v>
      </c>
      <c r="AF28" s="81" t="s">
        <v>263</v>
      </c>
      <c r="AG28" s="81" t="s">
        <v>263</v>
      </c>
      <c r="AH28" s="81" t="s">
        <v>263</v>
      </c>
      <c r="AI28" s="81" t="s">
        <v>263</v>
      </c>
      <c r="AJ28" s="81" t="s">
        <v>263</v>
      </c>
      <c r="AK28" s="81" t="s">
        <v>263</v>
      </c>
      <c r="AL28" s="81" t="s">
        <v>263</v>
      </c>
      <c r="AM28" s="81" t="s">
        <v>263</v>
      </c>
      <c r="AN28" s="81" t="s">
        <v>263</v>
      </c>
      <c r="AO28" s="81" t="s">
        <v>263</v>
      </c>
      <c r="AP28" s="81" t="s">
        <v>263</v>
      </c>
      <c r="AQ28" s="81" t="s">
        <v>263</v>
      </c>
      <c r="AR28" s="81" t="s">
        <v>263</v>
      </c>
      <c r="AS28" s="81" t="s">
        <v>263</v>
      </c>
      <c r="AT28" s="81" t="s">
        <v>263</v>
      </c>
      <c r="AU28" s="81" t="s">
        <v>263</v>
      </c>
      <c r="AV28" s="81" t="s">
        <v>263</v>
      </c>
      <c r="AW28" s="81" t="s">
        <v>263</v>
      </c>
      <c r="AX28" s="81" t="s">
        <v>263</v>
      </c>
      <c r="AY28" s="81" t="s">
        <v>263</v>
      </c>
      <c r="AZ28" s="64">
        <f t="shared" si="2"/>
        <v>0</v>
      </c>
    </row>
    <row r="29" spans="1:52" ht="38.25" x14ac:dyDescent="0.2">
      <c r="A29" s="65" t="s">
        <v>33</v>
      </c>
      <c r="B29" s="141"/>
      <c r="C29" s="81" t="s">
        <v>263</v>
      </c>
      <c r="D29" s="81" t="s">
        <v>263</v>
      </c>
      <c r="E29" s="81" t="s">
        <v>263</v>
      </c>
      <c r="F29" s="81" t="s">
        <v>263</v>
      </c>
      <c r="G29" s="81" t="s">
        <v>263</v>
      </c>
      <c r="H29" s="81" t="s">
        <v>263</v>
      </c>
      <c r="I29" s="81" t="s">
        <v>263</v>
      </c>
      <c r="J29" s="81" t="s">
        <v>263</v>
      </c>
      <c r="K29" s="81" t="s">
        <v>263</v>
      </c>
      <c r="L29" s="81" t="s">
        <v>263</v>
      </c>
      <c r="M29" s="81" t="s">
        <v>263</v>
      </c>
      <c r="N29" s="81" t="s">
        <v>263</v>
      </c>
      <c r="O29" s="81" t="s">
        <v>263</v>
      </c>
      <c r="P29" s="81" t="s">
        <v>263</v>
      </c>
      <c r="Q29" s="81" t="s">
        <v>263</v>
      </c>
      <c r="R29" s="81" t="s">
        <v>263</v>
      </c>
      <c r="S29" s="81" t="s">
        <v>263</v>
      </c>
      <c r="T29" s="81" t="s">
        <v>263</v>
      </c>
      <c r="U29" s="81" t="s">
        <v>263</v>
      </c>
      <c r="V29" s="81" t="s">
        <v>263</v>
      </c>
      <c r="W29" s="81" t="s">
        <v>263</v>
      </c>
      <c r="X29" s="81" t="s">
        <v>263</v>
      </c>
      <c r="Y29" s="81" t="s">
        <v>263</v>
      </c>
      <c r="Z29" s="81" t="s">
        <v>263</v>
      </c>
      <c r="AA29" s="81" t="s">
        <v>263</v>
      </c>
      <c r="AB29" s="81" t="s">
        <v>263</v>
      </c>
      <c r="AC29" s="81" t="s">
        <v>263</v>
      </c>
      <c r="AD29" s="81" t="s">
        <v>263</v>
      </c>
      <c r="AE29" s="81" t="s">
        <v>263</v>
      </c>
      <c r="AF29" s="81" t="s">
        <v>263</v>
      </c>
      <c r="AG29" s="81" t="s">
        <v>263</v>
      </c>
      <c r="AH29" s="81" t="s">
        <v>263</v>
      </c>
      <c r="AI29" s="81" t="s">
        <v>263</v>
      </c>
      <c r="AJ29" s="81" t="s">
        <v>263</v>
      </c>
      <c r="AK29" s="81" t="s">
        <v>263</v>
      </c>
      <c r="AL29" s="81" t="s">
        <v>263</v>
      </c>
      <c r="AM29" s="81" t="s">
        <v>263</v>
      </c>
      <c r="AN29" s="81" t="s">
        <v>263</v>
      </c>
      <c r="AO29" s="81" t="s">
        <v>263</v>
      </c>
      <c r="AP29" s="81" t="s">
        <v>263</v>
      </c>
      <c r="AQ29" s="81" t="s">
        <v>263</v>
      </c>
      <c r="AR29" s="81" t="s">
        <v>263</v>
      </c>
      <c r="AS29" s="81" t="s">
        <v>263</v>
      </c>
      <c r="AT29" s="81" t="s">
        <v>263</v>
      </c>
      <c r="AU29" s="81" t="s">
        <v>263</v>
      </c>
      <c r="AV29" s="81" t="s">
        <v>263</v>
      </c>
      <c r="AW29" s="81" t="s">
        <v>263</v>
      </c>
      <c r="AX29" s="81" t="s">
        <v>263</v>
      </c>
      <c r="AY29" s="81" t="s">
        <v>263</v>
      </c>
      <c r="AZ29" s="64">
        <f t="shared" si="2"/>
        <v>0</v>
      </c>
    </row>
    <row r="30" spans="1:52" x14ac:dyDescent="0.2">
      <c r="A30" s="65" t="s">
        <v>52</v>
      </c>
      <c r="B30" s="141"/>
      <c r="C30" s="81" t="s">
        <v>263</v>
      </c>
      <c r="D30" s="81" t="s">
        <v>263</v>
      </c>
      <c r="E30" s="81" t="s">
        <v>263</v>
      </c>
      <c r="F30" s="81" t="s">
        <v>263</v>
      </c>
      <c r="G30" s="81" t="s">
        <v>263</v>
      </c>
      <c r="H30" s="81" t="s">
        <v>263</v>
      </c>
      <c r="I30" s="81" t="s">
        <v>263</v>
      </c>
      <c r="J30" s="81" t="s">
        <v>263</v>
      </c>
      <c r="K30" s="81" t="s">
        <v>263</v>
      </c>
      <c r="L30" s="81" t="s">
        <v>263</v>
      </c>
      <c r="M30" s="81" t="s">
        <v>263</v>
      </c>
      <c r="N30" s="81" t="s">
        <v>263</v>
      </c>
      <c r="O30" s="81" t="s">
        <v>263</v>
      </c>
      <c r="P30" s="81" t="s">
        <v>263</v>
      </c>
      <c r="Q30" s="81" t="s">
        <v>263</v>
      </c>
      <c r="R30" s="81" t="s">
        <v>263</v>
      </c>
      <c r="S30" s="81" t="s">
        <v>263</v>
      </c>
      <c r="T30" s="81" t="s">
        <v>263</v>
      </c>
      <c r="U30" s="81" t="s">
        <v>263</v>
      </c>
      <c r="V30" s="81" t="s">
        <v>263</v>
      </c>
      <c r="W30" s="81" t="s">
        <v>263</v>
      </c>
      <c r="X30" s="81" t="s">
        <v>263</v>
      </c>
      <c r="Y30" s="81" t="s">
        <v>263</v>
      </c>
      <c r="Z30" s="81" t="s">
        <v>263</v>
      </c>
      <c r="AA30" s="81" t="s">
        <v>263</v>
      </c>
      <c r="AB30" s="81" t="s">
        <v>263</v>
      </c>
      <c r="AC30" s="81" t="s">
        <v>263</v>
      </c>
      <c r="AD30" s="81" t="s">
        <v>263</v>
      </c>
      <c r="AE30" s="81" t="s">
        <v>263</v>
      </c>
      <c r="AF30" s="81" t="s">
        <v>263</v>
      </c>
      <c r="AG30" s="81" t="s">
        <v>263</v>
      </c>
      <c r="AH30" s="81" t="s">
        <v>263</v>
      </c>
      <c r="AI30" s="81" t="s">
        <v>263</v>
      </c>
      <c r="AJ30" s="81" t="s">
        <v>263</v>
      </c>
      <c r="AK30" s="81" t="s">
        <v>263</v>
      </c>
      <c r="AL30" s="81" t="s">
        <v>263</v>
      </c>
      <c r="AM30" s="81" t="s">
        <v>263</v>
      </c>
      <c r="AN30" s="81" t="s">
        <v>263</v>
      </c>
      <c r="AO30" s="81" t="s">
        <v>263</v>
      </c>
      <c r="AP30" s="81" t="s">
        <v>263</v>
      </c>
      <c r="AQ30" s="81" t="s">
        <v>263</v>
      </c>
      <c r="AR30" s="81" t="s">
        <v>263</v>
      </c>
      <c r="AS30" s="81" t="s">
        <v>263</v>
      </c>
      <c r="AT30" s="81" t="s">
        <v>263</v>
      </c>
      <c r="AU30" s="81" t="s">
        <v>263</v>
      </c>
      <c r="AV30" s="81" t="s">
        <v>263</v>
      </c>
      <c r="AW30" s="81" t="s">
        <v>263</v>
      </c>
      <c r="AX30" s="81" t="s">
        <v>263</v>
      </c>
      <c r="AY30" s="81" t="s">
        <v>263</v>
      </c>
      <c r="AZ30" s="64">
        <f t="shared" si="2"/>
        <v>0</v>
      </c>
    </row>
    <row r="31" spans="1:52" x14ac:dyDescent="0.2">
      <c r="A31" s="65" t="s">
        <v>34</v>
      </c>
      <c r="B31" s="141"/>
      <c r="C31" s="81" t="s">
        <v>263</v>
      </c>
      <c r="D31" s="81" t="s">
        <v>263</v>
      </c>
      <c r="E31" s="81" t="s">
        <v>263</v>
      </c>
      <c r="F31" s="81" t="s">
        <v>263</v>
      </c>
      <c r="G31" s="81" t="s">
        <v>263</v>
      </c>
      <c r="H31" s="81" t="s">
        <v>263</v>
      </c>
      <c r="I31" s="81" t="s">
        <v>263</v>
      </c>
      <c r="J31" s="81" t="s">
        <v>263</v>
      </c>
      <c r="K31" s="81" t="s">
        <v>263</v>
      </c>
      <c r="L31" s="81" t="s">
        <v>263</v>
      </c>
      <c r="M31" s="81" t="s">
        <v>263</v>
      </c>
      <c r="N31" s="81" t="s">
        <v>263</v>
      </c>
      <c r="O31" s="81" t="s">
        <v>263</v>
      </c>
      <c r="P31" s="81" t="s">
        <v>263</v>
      </c>
      <c r="Q31" s="81" t="s">
        <v>263</v>
      </c>
      <c r="R31" s="81" t="s">
        <v>263</v>
      </c>
      <c r="S31" s="81" t="s">
        <v>263</v>
      </c>
      <c r="T31" s="81" t="s">
        <v>263</v>
      </c>
      <c r="U31" s="81" t="s">
        <v>263</v>
      </c>
      <c r="V31" s="81" t="s">
        <v>263</v>
      </c>
      <c r="W31" s="81" t="s">
        <v>263</v>
      </c>
      <c r="X31" s="81" t="s">
        <v>263</v>
      </c>
      <c r="Y31" s="81" t="s">
        <v>263</v>
      </c>
      <c r="Z31" s="81" t="s">
        <v>263</v>
      </c>
      <c r="AA31" s="81" t="s">
        <v>263</v>
      </c>
      <c r="AB31" s="81" t="s">
        <v>263</v>
      </c>
      <c r="AC31" s="81" t="s">
        <v>263</v>
      </c>
      <c r="AD31" s="81" t="s">
        <v>263</v>
      </c>
      <c r="AE31" s="81" t="s">
        <v>263</v>
      </c>
      <c r="AF31" s="81" t="s">
        <v>263</v>
      </c>
      <c r="AG31" s="81" t="s">
        <v>263</v>
      </c>
      <c r="AH31" s="81" t="s">
        <v>263</v>
      </c>
      <c r="AI31" s="81" t="s">
        <v>263</v>
      </c>
      <c r="AJ31" s="81" t="s">
        <v>263</v>
      </c>
      <c r="AK31" s="81" t="s">
        <v>263</v>
      </c>
      <c r="AL31" s="81" t="s">
        <v>263</v>
      </c>
      <c r="AM31" s="81" t="s">
        <v>263</v>
      </c>
      <c r="AN31" s="81" t="s">
        <v>263</v>
      </c>
      <c r="AO31" s="81" t="s">
        <v>263</v>
      </c>
      <c r="AP31" s="81" t="s">
        <v>263</v>
      </c>
      <c r="AQ31" s="81" t="s">
        <v>263</v>
      </c>
      <c r="AR31" s="81" t="s">
        <v>263</v>
      </c>
      <c r="AS31" s="81" t="s">
        <v>263</v>
      </c>
      <c r="AT31" s="81" t="s">
        <v>263</v>
      </c>
      <c r="AU31" s="81" t="s">
        <v>263</v>
      </c>
      <c r="AV31" s="81" t="s">
        <v>263</v>
      </c>
      <c r="AW31" s="81" t="s">
        <v>263</v>
      </c>
      <c r="AX31" s="81" t="s">
        <v>263</v>
      </c>
      <c r="AY31" s="81" t="s">
        <v>263</v>
      </c>
      <c r="AZ31" s="64">
        <f t="shared" si="2"/>
        <v>0</v>
      </c>
    </row>
    <row r="32" spans="1:52" x14ac:dyDescent="0.2">
      <c r="A32" s="65" t="s">
        <v>257</v>
      </c>
      <c r="B32" s="141"/>
      <c r="C32" s="81" t="s">
        <v>263</v>
      </c>
      <c r="D32" s="81" t="s">
        <v>263</v>
      </c>
      <c r="E32" s="81" t="s">
        <v>263</v>
      </c>
      <c r="F32" s="81" t="s">
        <v>263</v>
      </c>
      <c r="G32" s="81" t="s">
        <v>263</v>
      </c>
      <c r="H32" s="81" t="s">
        <v>263</v>
      </c>
      <c r="I32" s="81" t="s">
        <v>263</v>
      </c>
      <c r="J32" s="81" t="s">
        <v>263</v>
      </c>
      <c r="K32" s="81" t="s">
        <v>263</v>
      </c>
      <c r="L32" s="81" t="s">
        <v>263</v>
      </c>
      <c r="M32" s="81" t="s">
        <v>263</v>
      </c>
      <c r="N32" s="81" t="s">
        <v>263</v>
      </c>
      <c r="O32" s="81" t="s">
        <v>263</v>
      </c>
      <c r="P32" s="81" t="s">
        <v>263</v>
      </c>
      <c r="Q32" s="81" t="s">
        <v>263</v>
      </c>
      <c r="R32" s="81" t="s">
        <v>263</v>
      </c>
      <c r="S32" s="81" t="s">
        <v>263</v>
      </c>
      <c r="T32" s="81" t="s">
        <v>263</v>
      </c>
      <c r="U32" s="81" t="s">
        <v>263</v>
      </c>
      <c r="V32" s="81" t="s">
        <v>263</v>
      </c>
      <c r="W32" s="81" t="s">
        <v>263</v>
      </c>
      <c r="X32" s="81" t="s">
        <v>263</v>
      </c>
      <c r="Y32" s="81" t="s">
        <v>263</v>
      </c>
      <c r="Z32" s="81" t="s">
        <v>263</v>
      </c>
      <c r="AA32" s="81" t="s">
        <v>263</v>
      </c>
      <c r="AB32" s="81" t="s">
        <v>263</v>
      </c>
      <c r="AC32" s="81" t="s">
        <v>263</v>
      </c>
      <c r="AD32" s="81" t="s">
        <v>263</v>
      </c>
      <c r="AE32" s="81" t="s">
        <v>263</v>
      </c>
      <c r="AF32" s="81" t="s">
        <v>263</v>
      </c>
      <c r="AG32" s="81" t="s">
        <v>263</v>
      </c>
      <c r="AH32" s="81" t="s">
        <v>263</v>
      </c>
      <c r="AI32" s="81" t="s">
        <v>263</v>
      </c>
      <c r="AJ32" s="81" t="s">
        <v>263</v>
      </c>
      <c r="AK32" s="81" t="s">
        <v>263</v>
      </c>
      <c r="AL32" s="81" t="s">
        <v>263</v>
      </c>
      <c r="AM32" s="81" t="s">
        <v>263</v>
      </c>
      <c r="AN32" s="81" t="s">
        <v>263</v>
      </c>
      <c r="AO32" s="81" t="s">
        <v>263</v>
      </c>
      <c r="AP32" s="81" t="s">
        <v>263</v>
      </c>
      <c r="AQ32" s="81" t="s">
        <v>263</v>
      </c>
      <c r="AR32" s="81" t="s">
        <v>263</v>
      </c>
      <c r="AS32" s="81" t="s">
        <v>263</v>
      </c>
      <c r="AT32" s="81" t="s">
        <v>263</v>
      </c>
      <c r="AU32" s="81" t="s">
        <v>263</v>
      </c>
      <c r="AV32" s="81" t="s">
        <v>263</v>
      </c>
      <c r="AW32" s="81" t="s">
        <v>263</v>
      </c>
      <c r="AX32" s="81" t="s">
        <v>263</v>
      </c>
      <c r="AY32" s="81" t="s">
        <v>263</v>
      </c>
      <c r="AZ32" s="64">
        <f t="shared" si="2"/>
        <v>0</v>
      </c>
    </row>
    <row r="33" spans="1:52" ht="25.5" x14ac:dyDescent="0.2">
      <c r="A33" s="65" t="s">
        <v>35</v>
      </c>
      <c r="B33" s="141"/>
      <c r="C33" s="81" t="s">
        <v>263</v>
      </c>
      <c r="D33" s="81" t="s">
        <v>263</v>
      </c>
      <c r="E33" s="81" t="s">
        <v>263</v>
      </c>
      <c r="F33" s="81" t="s">
        <v>263</v>
      </c>
      <c r="G33" s="81" t="s">
        <v>263</v>
      </c>
      <c r="H33" s="81" t="s">
        <v>263</v>
      </c>
      <c r="I33" s="81" t="s">
        <v>263</v>
      </c>
      <c r="J33" s="81" t="s">
        <v>263</v>
      </c>
      <c r="K33" s="81" t="s">
        <v>263</v>
      </c>
      <c r="L33" s="81" t="s">
        <v>263</v>
      </c>
      <c r="M33" s="81" t="s">
        <v>263</v>
      </c>
      <c r="N33" s="81" t="s">
        <v>263</v>
      </c>
      <c r="O33" s="81" t="s">
        <v>263</v>
      </c>
      <c r="P33" s="81" t="s">
        <v>263</v>
      </c>
      <c r="Q33" s="81" t="s">
        <v>263</v>
      </c>
      <c r="R33" s="81" t="s">
        <v>263</v>
      </c>
      <c r="S33" s="81" t="s">
        <v>263</v>
      </c>
      <c r="T33" s="81" t="s">
        <v>263</v>
      </c>
      <c r="U33" s="81" t="s">
        <v>263</v>
      </c>
      <c r="V33" s="81" t="s">
        <v>263</v>
      </c>
      <c r="W33" s="81" t="s">
        <v>263</v>
      </c>
      <c r="X33" s="81" t="s">
        <v>263</v>
      </c>
      <c r="Y33" s="81" t="s">
        <v>263</v>
      </c>
      <c r="Z33" s="81" t="s">
        <v>263</v>
      </c>
      <c r="AA33" s="81" t="s">
        <v>263</v>
      </c>
      <c r="AB33" s="81" t="s">
        <v>263</v>
      </c>
      <c r="AC33" s="81" t="s">
        <v>263</v>
      </c>
      <c r="AD33" s="81" t="s">
        <v>263</v>
      </c>
      <c r="AE33" s="81" t="s">
        <v>263</v>
      </c>
      <c r="AF33" s="81" t="s">
        <v>263</v>
      </c>
      <c r="AG33" s="81" t="s">
        <v>263</v>
      </c>
      <c r="AH33" s="81" t="s">
        <v>263</v>
      </c>
      <c r="AI33" s="81" t="s">
        <v>263</v>
      </c>
      <c r="AJ33" s="81" t="s">
        <v>263</v>
      </c>
      <c r="AK33" s="81" t="s">
        <v>263</v>
      </c>
      <c r="AL33" s="81" t="s">
        <v>263</v>
      </c>
      <c r="AM33" s="81" t="s">
        <v>263</v>
      </c>
      <c r="AN33" s="81" t="s">
        <v>263</v>
      </c>
      <c r="AO33" s="81" t="s">
        <v>263</v>
      </c>
      <c r="AP33" s="81" t="s">
        <v>263</v>
      </c>
      <c r="AQ33" s="81" t="s">
        <v>263</v>
      </c>
      <c r="AR33" s="81" t="s">
        <v>263</v>
      </c>
      <c r="AS33" s="81" t="s">
        <v>263</v>
      </c>
      <c r="AT33" s="81" t="s">
        <v>263</v>
      </c>
      <c r="AU33" s="81" t="s">
        <v>263</v>
      </c>
      <c r="AV33" s="81" t="s">
        <v>263</v>
      </c>
      <c r="AW33" s="81" t="s">
        <v>263</v>
      </c>
      <c r="AX33" s="81" t="s">
        <v>263</v>
      </c>
      <c r="AY33" s="81" t="s">
        <v>263</v>
      </c>
      <c r="AZ33" s="64">
        <f t="shared" si="2"/>
        <v>0</v>
      </c>
    </row>
    <row r="34" spans="1:52" ht="25.5" x14ac:dyDescent="0.2">
      <c r="A34" s="65" t="s">
        <v>251</v>
      </c>
      <c r="B34" s="141"/>
      <c r="C34" s="81" t="s">
        <v>263</v>
      </c>
      <c r="D34" s="81" t="s">
        <v>263</v>
      </c>
      <c r="E34" s="81" t="s">
        <v>263</v>
      </c>
      <c r="F34" s="81" t="s">
        <v>263</v>
      </c>
      <c r="G34" s="81" t="s">
        <v>263</v>
      </c>
      <c r="H34" s="81" t="s">
        <v>263</v>
      </c>
      <c r="I34" s="81" t="s">
        <v>263</v>
      </c>
      <c r="J34" s="81" t="s">
        <v>263</v>
      </c>
      <c r="K34" s="81" t="s">
        <v>263</v>
      </c>
      <c r="L34" s="81" t="s">
        <v>263</v>
      </c>
      <c r="M34" s="81" t="s">
        <v>263</v>
      </c>
      <c r="N34" s="81" t="s">
        <v>263</v>
      </c>
      <c r="O34" s="81" t="s">
        <v>263</v>
      </c>
      <c r="P34" s="81" t="s">
        <v>263</v>
      </c>
      <c r="Q34" s="81" t="s">
        <v>263</v>
      </c>
      <c r="R34" s="81" t="s">
        <v>263</v>
      </c>
      <c r="S34" s="81" t="s">
        <v>263</v>
      </c>
      <c r="T34" s="81" t="s">
        <v>263</v>
      </c>
      <c r="U34" s="81" t="s">
        <v>263</v>
      </c>
      <c r="V34" s="81" t="s">
        <v>263</v>
      </c>
      <c r="W34" s="81" t="s">
        <v>263</v>
      </c>
      <c r="X34" s="81" t="s">
        <v>263</v>
      </c>
      <c r="Y34" s="81" t="s">
        <v>263</v>
      </c>
      <c r="Z34" s="81" t="s">
        <v>263</v>
      </c>
      <c r="AA34" s="81" t="s">
        <v>263</v>
      </c>
      <c r="AB34" s="81" t="s">
        <v>263</v>
      </c>
      <c r="AC34" s="81" t="s">
        <v>263</v>
      </c>
      <c r="AD34" s="81" t="s">
        <v>263</v>
      </c>
      <c r="AE34" s="81" t="s">
        <v>263</v>
      </c>
      <c r="AF34" s="81" t="s">
        <v>263</v>
      </c>
      <c r="AG34" s="81" t="s">
        <v>263</v>
      </c>
      <c r="AH34" s="81" t="s">
        <v>263</v>
      </c>
      <c r="AI34" s="81" t="s">
        <v>263</v>
      </c>
      <c r="AJ34" s="81" t="s">
        <v>263</v>
      </c>
      <c r="AK34" s="81" t="s">
        <v>263</v>
      </c>
      <c r="AL34" s="81" t="s">
        <v>263</v>
      </c>
      <c r="AM34" s="81" t="s">
        <v>263</v>
      </c>
      <c r="AN34" s="81" t="s">
        <v>263</v>
      </c>
      <c r="AO34" s="81" t="s">
        <v>263</v>
      </c>
      <c r="AP34" s="81" t="s">
        <v>263</v>
      </c>
      <c r="AQ34" s="81" t="s">
        <v>263</v>
      </c>
      <c r="AR34" s="81" t="s">
        <v>263</v>
      </c>
      <c r="AS34" s="81" t="s">
        <v>263</v>
      </c>
      <c r="AT34" s="81" t="s">
        <v>263</v>
      </c>
      <c r="AU34" s="81" t="s">
        <v>263</v>
      </c>
      <c r="AV34" s="81" t="s">
        <v>263</v>
      </c>
      <c r="AW34" s="81" t="s">
        <v>263</v>
      </c>
      <c r="AX34" s="81" t="s">
        <v>263</v>
      </c>
      <c r="AY34" s="81" t="s">
        <v>263</v>
      </c>
      <c r="AZ34" s="64">
        <f t="shared" si="2"/>
        <v>0</v>
      </c>
    </row>
    <row r="35" spans="1:52" x14ac:dyDescent="0.2">
      <c r="A35" s="65" t="s">
        <v>252</v>
      </c>
      <c r="B35" s="141"/>
      <c r="C35" s="81" t="s">
        <v>263</v>
      </c>
      <c r="D35" s="81" t="s">
        <v>263</v>
      </c>
      <c r="E35" s="81" t="s">
        <v>263</v>
      </c>
      <c r="F35" s="81" t="s">
        <v>263</v>
      </c>
      <c r="G35" s="81" t="s">
        <v>263</v>
      </c>
      <c r="H35" s="81" t="s">
        <v>263</v>
      </c>
      <c r="I35" s="81" t="s">
        <v>263</v>
      </c>
      <c r="J35" s="81" t="s">
        <v>263</v>
      </c>
      <c r="K35" s="81" t="s">
        <v>263</v>
      </c>
      <c r="L35" s="81" t="s">
        <v>263</v>
      </c>
      <c r="M35" s="81" t="s">
        <v>263</v>
      </c>
      <c r="N35" s="81" t="s">
        <v>263</v>
      </c>
      <c r="O35" s="81" t="s">
        <v>263</v>
      </c>
      <c r="P35" s="81" t="s">
        <v>263</v>
      </c>
      <c r="Q35" s="81" t="s">
        <v>263</v>
      </c>
      <c r="R35" s="81" t="s">
        <v>263</v>
      </c>
      <c r="S35" s="81" t="s">
        <v>263</v>
      </c>
      <c r="T35" s="81" t="s">
        <v>263</v>
      </c>
      <c r="U35" s="81" t="s">
        <v>263</v>
      </c>
      <c r="V35" s="81" t="s">
        <v>263</v>
      </c>
      <c r="W35" s="81" t="s">
        <v>263</v>
      </c>
      <c r="X35" s="81" t="s">
        <v>263</v>
      </c>
      <c r="Y35" s="81" t="s">
        <v>263</v>
      </c>
      <c r="Z35" s="81" t="s">
        <v>263</v>
      </c>
      <c r="AA35" s="81" t="s">
        <v>263</v>
      </c>
      <c r="AB35" s="81" t="s">
        <v>263</v>
      </c>
      <c r="AC35" s="81" t="s">
        <v>263</v>
      </c>
      <c r="AD35" s="81" t="s">
        <v>263</v>
      </c>
      <c r="AE35" s="81" t="s">
        <v>263</v>
      </c>
      <c r="AF35" s="81" t="s">
        <v>263</v>
      </c>
      <c r="AG35" s="81" t="s">
        <v>263</v>
      </c>
      <c r="AH35" s="81" t="s">
        <v>263</v>
      </c>
      <c r="AI35" s="81" t="s">
        <v>263</v>
      </c>
      <c r="AJ35" s="81" t="s">
        <v>263</v>
      </c>
      <c r="AK35" s="81" t="s">
        <v>263</v>
      </c>
      <c r="AL35" s="81" t="s">
        <v>263</v>
      </c>
      <c r="AM35" s="81" t="s">
        <v>263</v>
      </c>
      <c r="AN35" s="81" t="s">
        <v>263</v>
      </c>
      <c r="AO35" s="81" t="s">
        <v>263</v>
      </c>
      <c r="AP35" s="81" t="s">
        <v>263</v>
      </c>
      <c r="AQ35" s="81" t="s">
        <v>263</v>
      </c>
      <c r="AR35" s="81" t="s">
        <v>263</v>
      </c>
      <c r="AS35" s="81" t="s">
        <v>263</v>
      </c>
      <c r="AT35" s="81" t="s">
        <v>263</v>
      </c>
      <c r="AU35" s="81" t="s">
        <v>263</v>
      </c>
      <c r="AV35" s="81" t="s">
        <v>263</v>
      </c>
      <c r="AW35" s="81" t="s">
        <v>263</v>
      </c>
      <c r="AX35" s="81" t="s">
        <v>263</v>
      </c>
      <c r="AY35" s="81" t="s">
        <v>263</v>
      </c>
      <c r="AZ35" s="64">
        <f t="shared" si="2"/>
        <v>0</v>
      </c>
    </row>
    <row r="36" spans="1:52" ht="25.5" x14ac:dyDescent="0.2">
      <c r="A36" s="65" t="s">
        <v>253</v>
      </c>
      <c r="B36" s="141"/>
      <c r="C36" s="81" t="s">
        <v>263</v>
      </c>
      <c r="D36" s="81" t="s">
        <v>263</v>
      </c>
      <c r="E36" s="81" t="s">
        <v>263</v>
      </c>
      <c r="F36" s="81" t="s">
        <v>263</v>
      </c>
      <c r="G36" s="81" t="s">
        <v>263</v>
      </c>
      <c r="H36" s="81" t="s">
        <v>263</v>
      </c>
      <c r="I36" s="81" t="s">
        <v>263</v>
      </c>
      <c r="J36" s="81" t="s">
        <v>263</v>
      </c>
      <c r="K36" s="81" t="s">
        <v>263</v>
      </c>
      <c r="L36" s="81" t="s">
        <v>263</v>
      </c>
      <c r="M36" s="81" t="s">
        <v>263</v>
      </c>
      <c r="N36" s="81" t="s">
        <v>263</v>
      </c>
      <c r="O36" s="81" t="s">
        <v>263</v>
      </c>
      <c r="P36" s="81" t="s">
        <v>263</v>
      </c>
      <c r="Q36" s="81" t="s">
        <v>263</v>
      </c>
      <c r="R36" s="81" t="s">
        <v>263</v>
      </c>
      <c r="S36" s="81" t="s">
        <v>263</v>
      </c>
      <c r="T36" s="81" t="s">
        <v>263</v>
      </c>
      <c r="U36" s="81" t="s">
        <v>263</v>
      </c>
      <c r="V36" s="81" t="s">
        <v>263</v>
      </c>
      <c r="W36" s="81" t="s">
        <v>263</v>
      </c>
      <c r="X36" s="81" t="s">
        <v>263</v>
      </c>
      <c r="Y36" s="81" t="s">
        <v>263</v>
      </c>
      <c r="Z36" s="81" t="s">
        <v>263</v>
      </c>
      <c r="AA36" s="81" t="s">
        <v>263</v>
      </c>
      <c r="AB36" s="81" t="s">
        <v>263</v>
      </c>
      <c r="AC36" s="81" t="s">
        <v>263</v>
      </c>
      <c r="AD36" s="81" t="s">
        <v>263</v>
      </c>
      <c r="AE36" s="81" t="s">
        <v>263</v>
      </c>
      <c r="AF36" s="81" t="s">
        <v>263</v>
      </c>
      <c r="AG36" s="81" t="s">
        <v>263</v>
      </c>
      <c r="AH36" s="81" t="s">
        <v>263</v>
      </c>
      <c r="AI36" s="81" t="s">
        <v>263</v>
      </c>
      <c r="AJ36" s="81" t="s">
        <v>263</v>
      </c>
      <c r="AK36" s="81" t="s">
        <v>263</v>
      </c>
      <c r="AL36" s="81" t="s">
        <v>263</v>
      </c>
      <c r="AM36" s="81" t="s">
        <v>263</v>
      </c>
      <c r="AN36" s="81" t="s">
        <v>263</v>
      </c>
      <c r="AO36" s="81" t="s">
        <v>263</v>
      </c>
      <c r="AP36" s="81" t="s">
        <v>263</v>
      </c>
      <c r="AQ36" s="81" t="s">
        <v>263</v>
      </c>
      <c r="AR36" s="81" t="s">
        <v>263</v>
      </c>
      <c r="AS36" s="81" t="s">
        <v>263</v>
      </c>
      <c r="AT36" s="81" t="s">
        <v>263</v>
      </c>
      <c r="AU36" s="81" t="s">
        <v>263</v>
      </c>
      <c r="AV36" s="81" t="s">
        <v>263</v>
      </c>
      <c r="AW36" s="81" t="s">
        <v>263</v>
      </c>
      <c r="AX36" s="81" t="s">
        <v>263</v>
      </c>
      <c r="AY36" s="81" t="s">
        <v>263</v>
      </c>
      <c r="AZ36" s="64">
        <f t="shared" si="2"/>
        <v>0</v>
      </c>
    </row>
    <row r="37" spans="1:52" ht="25.5" x14ac:dyDescent="0.2">
      <c r="A37" s="65" t="s">
        <v>254</v>
      </c>
      <c r="B37" s="141"/>
      <c r="C37" s="81" t="s">
        <v>263</v>
      </c>
      <c r="D37" s="81" t="s">
        <v>263</v>
      </c>
      <c r="E37" s="81" t="s">
        <v>263</v>
      </c>
      <c r="F37" s="81" t="s">
        <v>263</v>
      </c>
      <c r="G37" s="81" t="s">
        <v>263</v>
      </c>
      <c r="H37" s="81" t="s">
        <v>263</v>
      </c>
      <c r="I37" s="81" t="s">
        <v>263</v>
      </c>
      <c r="J37" s="81" t="s">
        <v>263</v>
      </c>
      <c r="K37" s="81" t="s">
        <v>263</v>
      </c>
      <c r="L37" s="81" t="s">
        <v>263</v>
      </c>
      <c r="M37" s="81" t="s">
        <v>263</v>
      </c>
      <c r="N37" s="81" t="s">
        <v>263</v>
      </c>
      <c r="O37" s="81" t="s">
        <v>263</v>
      </c>
      <c r="P37" s="81" t="s">
        <v>263</v>
      </c>
      <c r="Q37" s="81" t="s">
        <v>263</v>
      </c>
      <c r="R37" s="81" t="s">
        <v>263</v>
      </c>
      <c r="S37" s="81" t="s">
        <v>263</v>
      </c>
      <c r="T37" s="81" t="s">
        <v>263</v>
      </c>
      <c r="U37" s="81" t="s">
        <v>263</v>
      </c>
      <c r="V37" s="81" t="s">
        <v>263</v>
      </c>
      <c r="W37" s="81" t="s">
        <v>263</v>
      </c>
      <c r="X37" s="81" t="s">
        <v>263</v>
      </c>
      <c r="Y37" s="81" t="s">
        <v>263</v>
      </c>
      <c r="Z37" s="81" t="s">
        <v>263</v>
      </c>
      <c r="AA37" s="81" t="s">
        <v>263</v>
      </c>
      <c r="AB37" s="81" t="s">
        <v>263</v>
      </c>
      <c r="AC37" s="81" t="s">
        <v>263</v>
      </c>
      <c r="AD37" s="81" t="s">
        <v>263</v>
      </c>
      <c r="AE37" s="81" t="s">
        <v>263</v>
      </c>
      <c r="AF37" s="81" t="s">
        <v>263</v>
      </c>
      <c r="AG37" s="81" t="s">
        <v>263</v>
      </c>
      <c r="AH37" s="81" t="s">
        <v>263</v>
      </c>
      <c r="AI37" s="81" t="s">
        <v>263</v>
      </c>
      <c r="AJ37" s="81" t="s">
        <v>263</v>
      </c>
      <c r="AK37" s="81" t="s">
        <v>263</v>
      </c>
      <c r="AL37" s="81" t="s">
        <v>263</v>
      </c>
      <c r="AM37" s="81" t="s">
        <v>263</v>
      </c>
      <c r="AN37" s="81" t="s">
        <v>263</v>
      </c>
      <c r="AO37" s="81" t="s">
        <v>263</v>
      </c>
      <c r="AP37" s="81" t="s">
        <v>263</v>
      </c>
      <c r="AQ37" s="81" t="s">
        <v>263</v>
      </c>
      <c r="AR37" s="81" t="s">
        <v>263</v>
      </c>
      <c r="AS37" s="81" t="s">
        <v>263</v>
      </c>
      <c r="AT37" s="81" t="s">
        <v>263</v>
      </c>
      <c r="AU37" s="81" t="s">
        <v>263</v>
      </c>
      <c r="AV37" s="81" t="s">
        <v>263</v>
      </c>
      <c r="AW37" s="81" t="s">
        <v>263</v>
      </c>
      <c r="AX37" s="81" t="s">
        <v>263</v>
      </c>
      <c r="AY37" s="81" t="s">
        <v>263</v>
      </c>
      <c r="AZ37" s="64">
        <f t="shared" si="2"/>
        <v>0</v>
      </c>
    </row>
    <row r="38" spans="1:52" ht="25.5" x14ac:dyDescent="0.2">
      <c r="A38" s="65" t="s">
        <v>255</v>
      </c>
      <c r="B38" s="141"/>
      <c r="C38" s="81" t="s">
        <v>263</v>
      </c>
      <c r="D38" s="81" t="s">
        <v>263</v>
      </c>
      <c r="E38" s="81" t="s">
        <v>263</v>
      </c>
      <c r="F38" s="81" t="s">
        <v>263</v>
      </c>
      <c r="G38" s="81" t="s">
        <v>263</v>
      </c>
      <c r="H38" s="81" t="s">
        <v>263</v>
      </c>
      <c r="I38" s="81" t="s">
        <v>263</v>
      </c>
      <c r="J38" s="81" t="s">
        <v>263</v>
      </c>
      <c r="K38" s="81" t="s">
        <v>263</v>
      </c>
      <c r="L38" s="81" t="s">
        <v>263</v>
      </c>
      <c r="M38" s="81" t="s">
        <v>263</v>
      </c>
      <c r="N38" s="81" t="s">
        <v>263</v>
      </c>
      <c r="O38" s="81" t="s">
        <v>263</v>
      </c>
      <c r="P38" s="81" t="s">
        <v>263</v>
      </c>
      <c r="Q38" s="81" t="s">
        <v>263</v>
      </c>
      <c r="R38" s="81" t="s">
        <v>263</v>
      </c>
      <c r="S38" s="81" t="s">
        <v>263</v>
      </c>
      <c r="T38" s="81" t="s">
        <v>263</v>
      </c>
      <c r="U38" s="81" t="s">
        <v>263</v>
      </c>
      <c r="V38" s="81" t="s">
        <v>263</v>
      </c>
      <c r="W38" s="81" t="s">
        <v>263</v>
      </c>
      <c r="X38" s="81" t="s">
        <v>263</v>
      </c>
      <c r="Y38" s="81" t="s">
        <v>263</v>
      </c>
      <c r="Z38" s="81" t="s">
        <v>263</v>
      </c>
      <c r="AA38" s="81" t="s">
        <v>263</v>
      </c>
      <c r="AB38" s="81" t="s">
        <v>263</v>
      </c>
      <c r="AC38" s="81" t="s">
        <v>263</v>
      </c>
      <c r="AD38" s="81" t="s">
        <v>263</v>
      </c>
      <c r="AE38" s="81" t="s">
        <v>263</v>
      </c>
      <c r="AF38" s="81" t="s">
        <v>263</v>
      </c>
      <c r="AG38" s="81" t="s">
        <v>263</v>
      </c>
      <c r="AH38" s="81" t="s">
        <v>263</v>
      </c>
      <c r="AI38" s="81" t="s">
        <v>263</v>
      </c>
      <c r="AJ38" s="81" t="s">
        <v>263</v>
      </c>
      <c r="AK38" s="81" t="s">
        <v>263</v>
      </c>
      <c r="AL38" s="81" t="s">
        <v>263</v>
      </c>
      <c r="AM38" s="81" t="s">
        <v>263</v>
      </c>
      <c r="AN38" s="81" t="s">
        <v>263</v>
      </c>
      <c r="AO38" s="81" t="s">
        <v>263</v>
      </c>
      <c r="AP38" s="81" t="s">
        <v>263</v>
      </c>
      <c r="AQ38" s="81" t="s">
        <v>263</v>
      </c>
      <c r="AR38" s="81" t="s">
        <v>263</v>
      </c>
      <c r="AS38" s="81" t="s">
        <v>263</v>
      </c>
      <c r="AT38" s="81" t="s">
        <v>263</v>
      </c>
      <c r="AU38" s="81" t="s">
        <v>263</v>
      </c>
      <c r="AV38" s="81" t="s">
        <v>263</v>
      </c>
      <c r="AW38" s="81" t="s">
        <v>263</v>
      </c>
      <c r="AX38" s="81" t="s">
        <v>263</v>
      </c>
      <c r="AY38" s="81" t="s">
        <v>263</v>
      </c>
      <c r="AZ38" s="64">
        <f t="shared" si="2"/>
        <v>0</v>
      </c>
    </row>
    <row r="39" spans="1:52" x14ac:dyDescent="0.2">
      <c r="A39" s="65" t="s">
        <v>36</v>
      </c>
      <c r="B39" s="141"/>
      <c r="C39" s="81" t="s">
        <v>263</v>
      </c>
      <c r="D39" s="81" t="s">
        <v>263</v>
      </c>
      <c r="E39" s="81" t="s">
        <v>263</v>
      </c>
      <c r="F39" s="81" t="s">
        <v>263</v>
      </c>
      <c r="G39" s="81" t="s">
        <v>263</v>
      </c>
      <c r="H39" s="81" t="s">
        <v>263</v>
      </c>
      <c r="I39" s="81" t="s">
        <v>263</v>
      </c>
      <c r="J39" s="81" t="s">
        <v>263</v>
      </c>
      <c r="K39" s="81" t="s">
        <v>263</v>
      </c>
      <c r="L39" s="81" t="s">
        <v>263</v>
      </c>
      <c r="M39" s="81" t="s">
        <v>263</v>
      </c>
      <c r="N39" s="81" t="s">
        <v>263</v>
      </c>
      <c r="O39" s="81" t="s">
        <v>263</v>
      </c>
      <c r="P39" s="81" t="s">
        <v>263</v>
      </c>
      <c r="Q39" s="81" t="s">
        <v>263</v>
      </c>
      <c r="R39" s="81" t="s">
        <v>263</v>
      </c>
      <c r="S39" s="81" t="s">
        <v>263</v>
      </c>
      <c r="T39" s="81" t="s">
        <v>263</v>
      </c>
      <c r="U39" s="81" t="s">
        <v>263</v>
      </c>
      <c r="V39" s="81" t="s">
        <v>263</v>
      </c>
      <c r="W39" s="81" t="s">
        <v>263</v>
      </c>
      <c r="X39" s="81" t="s">
        <v>263</v>
      </c>
      <c r="Y39" s="81" t="s">
        <v>263</v>
      </c>
      <c r="Z39" s="81" t="s">
        <v>263</v>
      </c>
      <c r="AA39" s="81" t="s">
        <v>263</v>
      </c>
      <c r="AB39" s="81" t="s">
        <v>263</v>
      </c>
      <c r="AC39" s="81" t="s">
        <v>263</v>
      </c>
      <c r="AD39" s="81" t="s">
        <v>263</v>
      </c>
      <c r="AE39" s="81" t="s">
        <v>263</v>
      </c>
      <c r="AF39" s="81" t="s">
        <v>263</v>
      </c>
      <c r="AG39" s="81" t="s">
        <v>263</v>
      </c>
      <c r="AH39" s="81" t="s">
        <v>263</v>
      </c>
      <c r="AI39" s="81" t="s">
        <v>263</v>
      </c>
      <c r="AJ39" s="81" t="s">
        <v>263</v>
      </c>
      <c r="AK39" s="81" t="s">
        <v>263</v>
      </c>
      <c r="AL39" s="81" t="s">
        <v>263</v>
      </c>
      <c r="AM39" s="81" t="s">
        <v>263</v>
      </c>
      <c r="AN39" s="81" t="s">
        <v>263</v>
      </c>
      <c r="AO39" s="81" t="s">
        <v>263</v>
      </c>
      <c r="AP39" s="81" t="s">
        <v>263</v>
      </c>
      <c r="AQ39" s="81" t="s">
        <v>263</v>
      </c>
      <c r="AR39" s="81" t="s">
        <v>263</v>
      </c>
      <c r="AS39" s="81" t="s">
        <v>263</v>
      </c>
      <c r="AT39" s="81" t="s">
        <v>263</v>
      </c>
      <c r="AU39" s="81" t="s">
        <v>263</v>
      </c>
      <c r="AV39" s="81" t="s">
        <v>263</v>
      </c>
      <c r="AW39" s="81" t="s">
        <v>263</v>
      </c>
      <c r="AX39" s="81" t="s">
        <v>263</v>
      </c>
      <c r="AY39" s="81" t="s">
        <v>263</v>
      </c>
      <c r="AZ39" s="64">
        <f t="shared" si="2"/>
        <v>0</v>
      </c>
    </row>
    <row r="40" spans="1:52" ht="38.25" x14ac:dyDescent="0.2">
      <c r="A40" s="65" t="s">
        <v>57</v>
      </c>
      <c r="B40" s="141"/>
      <c r="C40" s="81" t="s">
        <v>263</v>
      </c>
      <c r="D40" s="81" t="s">
        <v>263</v>
      </c>
      <c r="E40" s="81" t="s">
        <v>263</v>
      </c>
      <c r="F40" s="81" t="s">
        <v>263</v>
      </c>
      <c r="G40" s="81" t="s">
        <v>263</v>
      </c>
      <c r="H40" s="81" t="s">
        <v>263</v>
      </c>
      <c r="I40" s="81" t="s">
        <v>263</v>
      </c>
      <c r="J40" s="81" t="s">
        <v>263</v>
      </c>
      <c r="K40" s="81" t="s">
        <v>263</v>
      </c>
      <c r="L40" s="81" t="s">
        <v>263</v>
      </c>
      <c r="M40" s="81" t="s">
        <v>263</v>
      </c>
      <c r="N40" s="81" t="s">
        <v>263</v>
      </c>
      <c r="O40" s="81" t="s">
        <v>263</v>
      </c>
      <c r="P40" s="81" t="s">
        <v>263</v>
      </c>
      <c r="Q40" s="81" t="s">
        <v>263</v>
      </c>
      <c r="R40" s="81" t="s">
        <v>263</v>
      </c>
      <c r="S40" s="81" t="s">
        <v>263</v>
      </c>
      <c r="T40" s="81" t="s">
        <v>263</v>
      </c>
      <c r="U40" s="81" t="s">
        <v>263</v>
      </c>
      <c r="V40" s="81" t="s">
        <v>263</v>
      </c>
      <c r="W40" s="81" t="s">
        <v>263</v>
      </c>
      <c r="X40" s="81" t="s">
        <v>263</v>
      </c>
      <c r="Y40" s="81" t="s">
        <v>263</v>
      </c>
      <c r="Z40" s="81" t="s">
        <v>263</v>
      </c>
      <c r="AA40" s="81" t="s">
        <v>263</v>
      </c>
      <c r="AB40" s="81" t="s">
        <v>263</v>
      </c>
      <c r="AC40" s="81" t="s">
        <v>263</v>
      </c>
      <c r="AD40" s="81" t="s">
        <v>263</v>
      </c>
      <c r="AE40" s="81" t="s">
        <v>263</v>
      </c>
      <c r="AF40" s="81" t="s">
        <v>263</v>
      </c>
      <c r="AG40" s="81" t="s">
        <v>263</v>
      </c>
      <c r="AH40" s="81" t="s">
        <v>263</v>
      </c>
      <c r="AI40" s="81" t="s">
        <v>263</v>
      </c>
      <c r="AJ40" s="81" t="s">
        <v>263</v>
      </c>
      <c r="AK40" s="81" t="s">
        <v>263</v>
      </c>
      <c r="AL40" s="81" t="s">
        <v>263</v>
      </c>
      <c r="AM40" s="81" t="s">
        <v>263</v>
      </c>
      <c r="AN40" s="81" t="s">
        <v>263</v>
      </c>
      <c r="AO40" s="81" t="s">
        <v>263</v>
      </c>
      <c r="AP40" s="81" t="s">
        <v>263</v>
      </c>
      <c r="AQ40" s="81" t="s">
        <v>263</v>
      </c>
      <c r="AR40" s="81" t="s">
        <v>263</v>
      </c>
      <c r="AS40" s="81" t="s">
        <v>263</v>
      </c>
      <c r="AT40" s="81" t="s">
        <v>263</v>
      </c>
      <c r="AU40" s="81" t="s">
        <v>263</v>
      </c>
      <c r="AV40" s="81" t="s">
        <v>263</v>
      </c>
      <c r="AW40" s="81" t="s">
        <v>263</v>
      </c>
      <c r="AX40" s="81" t="s">
        <v>263</v>
      </c>
      <c r="AY40" s="81" t="s">
        <v>263</v>
      </c>
      <c r="AZ40" s="64">
        <f t="shared" si="2"/>
        <v>0</v>
      </c>
    </row>
    <row r="41" spans="1:52" ht="25.5" x14ac:dyDescent="0.2">
      <c r="A41" s="65" t="s">
        <v>44</v>
      </c>
      <c r="B41" s="142"/>
      <c r="C41" s="81" t="s">
        <v>263</v>
      </c>
      <c r="D41" s="81" t="s">
        <v>263</v>
      </c>
      <c r="E41" s="81" t="s">
        <v>263</v>
      </c>
      <c r="F41" s="81" t="s">
        <v>263</v>
      </c>
      <c r="G41" s="81" t="s">
        <v>263</v>
      </c>
      <c r="H41" s="81" t="s">
        <v>263</v>
      </c>
      <c r="I41" s="81" t="s">
        <v>263</v>
      </c>
      <c r="J41" s="81" t="s">
        <v>263</v>
      </c>
      <c r="K41" s="81" t="s">
        <v>263</v>
      </c>
      <c r="L41" s="81" t="s">
        <v>263</v>
      </c>
      <c r="M41" s="81" t="s">
        <v>263</v>
      </c>
      <c r="N41" s="81" t="s">
        <v>263</v>
      </c>
      <c r="O41" s="81" t="s">
        <v>263</v>
      </c>
      <c r="P41" s="81" t="s">
        <v>263</v>
      </c>
      <c r="Q41" s="81" t="s">
        <v>263</v>
      </c>
      <c r="R41" s="81" t="s">
        <v>263</v>
      </c>
      <c r="S41" s="81" t="s">
        <v>263</v>
      </c>
      <c r="T41" s="81" t="s">
        <v>263</v>
      </c>
      <c r="U41" s="81" t="s">
        <v>263</v>
      </c>
      <c r="V41" s="81" t="s">
        <v>263</v>
      </c>
      <c r="W41" s="81" t="s">
        <v>263</v>
      </c>
      <c r="X41" s="81" t="s">
        <v>263</v>
      </c>
      <c r="Y41" s="81" t="s">
        <v>263</v>
      </c>
      <c r="Z41" s="81" t="s">
        <v>263</v>
      </c>
      <c r="AA41" s="81" t="s">
        <v>263</v>
      </c>
      <c r="AB41" s="81" t="s">
        <v>263</v>
      </c>
      <c r="AC41" s="81" t="s">
        <v>263</v>
      </c>
      <c r="AD41" s="81" t="s">
        <v>263</v>
      </c>
      <c r="AE41" s="81" t="s">
        <v>263</v>
      </c>
      <c r="AF41" s="81" t="s">
        <v>263</v>
      </c>
      <c r="AG41" s="81" t="s">
        <v>263</v>
      </c>
      <c r="AH41" s="81" t="s">
        <v>263</v>
      </c>
      <c r="AI41" s="81" t="s">
        <v>263</v>
      </c>
      <c r="AJ41" s="81" t="s">
        <v>263</v>
      </c>
      <c r="AK41" s="81" t="s">
        <v>263</v>
      </c>
      <c r="AL41" s="81" t="s">
        <v>263</v>
      </c>
      <c r="AM41" s="81" t="s">
        <v>263</v>
      </c>
      <c r="AN41" s="81" t="s">
        <v>263</v>
      </c>
      <c r="AO41" s="81" t="s">
        <v>263</v>
      </c>
      <c r="AP41" s="81" t="s">
        <v>263</v>
      </c>
      <c r="AQ41" s="81" t="s">
        <v>263</v>
      </c>
      <c r="AR41" s="81" t="s">
        <v>263</v>
      </c>
      <c r="AS41" s="81" t="s">
        <v>263</v>
      </c>
      <c r="AT41" s="81" t="s">
        <v>263</v>
      </c>
      <c r="AU41" s="81" t="s">
        <v>263</v>
      </c>
      <c r="AV41" s="81" t="s">
        <v>263</v>
      </c>
      <c r="AW41" s="81" t="s">
        <v>263</v>
      </c>
      <c r="AX41" s="81" t="s">
        <v>263</v>
      </c>
      <c r="AY41" s="81" t="s">
        <v>263</v>
      </c>
      <c r="AZ41" s="64">
        <f t="shared" si="2"/>
        <v>0</v>
      </c>
    </row>
    <row r="42" spans="1:52" ht="25.5" x14ac:dyDescent="0.2">
      <c r="A42" s="65" t="s">
        <v>43</v>
      </c>
      <c r="B42" s="140" t="s">
        <v>111</v>
      </c>
      <c r="C42" s="81" t="s">
        <v>263</v>
      </c>
      <c r="D42" s="81" t="s">
        <v>263</v>
      </c>
      <c r="E42" s="81" t="s">
        <v>263</v>
      </c>
      <c r="F42" s="81" t="s">
        <v>263</v>
      </c>
      <c r="G42" s="81" t="s">
        <v>263</v>
      </c>
      <c r="H42" s="81" t="s">
        <v>263</v>
      </c>
      <c r="I42" s="81" t="s">
        <v>263</v>
      </c>
      <c r="J42" s="81" t="s">
        <v>263</v>
      </c>
      <c r="K42" s="81" t="s">
        <v>263</v>
      </c>
      <c r="L42" s="81" t="s">
        <v>263</v>
      </c>
      <c r="M42" s="81" t="s">
        <v>263</v>
      </c>
      <c r="N42" s="81" t="s">
        <v>263</v>
      </c>
      <c r="O42" s="81" t="s">
        <v>263</v>
      </c>
      <c r="P42" s="81" t="s">
        <v>263</v>
      </c>
      <c r="Q42" s="81" t="s">
        <v>263</v>
      </c>
      <c r="R42" s="81" t="s">
        <v>263</v>
      </c>
      <c r="S42" s="81" t="s">
        <v>263</v>
      </c>
      <c r="T42" s="81" t="s">
        <v>263</v>
      </c>
      <c r="U42" s="81" t="s">
        <v>263</v>
      </c>
      <c r="V42" s="81" t="s">
        <v>263</v>
      </c>
      <c r="W42" s="81" t="s">
        <v>263</v>
      </c>
      <c r="X42" s="81" t="s">
        <v>263</v>
      </c>
      <c r="Y42" s="81" t="s">
        <v>263</v>
      </c>
      <c r="Z42" s="81" t="s">
        <v>263</v>
      </c>
      <c r="AA42" s="81" t="s">
        <v>263</v>
      </c>
      <c r="AB42" s="81" t="s">
        <v>263</v>
      </c>
      <c r="AC42" s="81" t="s">
        <v>263</v>
      </c>
      <c r="AD42" s="81" t="s">
        <v>263</v>
      </c>
      <c r="AE42" s="81" t="s">
        <v>263</v>
      </c>
      <c r="AF42" s="81" t="s">
        <v>263</v>
      </c>
      <c r="AG42" s="81" t="s">
        <v>263</v>
      </c>
      <c r="AH42" s="81" t="s">
        <v>263</v>
      </c>
      <c r="AI42" s="81" t="s">
        <v>263</v>
      </c>
      <c r="AJ42" s="81" t="s">
        <v>263</v>
      </c>
      <c r="AK42" s="81" t="s">
        <v>263</v>
      </c>
      <c r="AL42" s="81" t="s">
        <v>263</v>
      </c>
      <c r="AM42" s="81" t="s">
        <v>263</v>
      </c>
      <c r="AN42" s="81" t="s">
        <v>263</v>
      </c>
      <c r="AO42" s="81" t="s">
        <v>263</v>
      </c>
      <c r="AP42" s="81" t="s">
        <v>263</v>
      </c>
      <c r="AQ42" s="81" t="s">
        <v>263</v>
      </c>
      <c r="AR42" s="81" t="s">
        <v>263</v>
      </c>
      <c r="AS42" s="81" t="s">
        <v>263</v>
      </c>
      <c r="AT42" s="81" t="s">
        <v>263</v>
      </c>
      <c r="AU42" s="81" t="s">
        <v>263</v>
      </c>
      <c r="AV42" s="81" t="s">
        <v>263</v>
      </c>
      <c r="AW42" s="81" t="s">
        <v>263</v>
      </c>
      <c r="AX42" s="81" t="s">
        <v>263</v>
      </c>
      <c r="AY42" s="81" t="s">
        <v>263</v>
      </c>
      <c r="AZ42" s="64">
        <f t="shared" si="2"/>
        <v>0</v>
      </c>
    </row>
    <row r="43" spans="1:52" ht="25.5" x14ac:dyDescent="0.2">
      <c r="A43" s="65" t="s">
        <v>107</v>
      </c>
      <c r="B43" s="142"/>
      <c r="C43" s="81" t="s">
        <v>263</v>
      </c>
      <c r="D43" s="81" t="s">
        <v>263</v>
      </c>
      <c r="E43" s="81" t="s">
        <v>263</v>
      </c>
      <c r="F43" s="81" t="s">
        <v>263</v>
      </c>
      <c r="G43" s="81" t="s">
        <v>263</v>
      </c>
      <c r="H43" s="81" t="s">
        <v>263</v>
      </c>
      <c r="I43" s="81" t="s">
        <v>263</v>
      </c>
      <c r="J43" s="81" t="s">
        <v>263</v>
      </c>
      <c r="K43" s="81" t="s">
        <v>263</v>
      </c>
      <c r="L43" s="81" t="s">
        <v>263</v>
      </c>
      <c r="M43" s="81" t="s">
        <v>263</v>
      </c>
      <c r="N43" s="81" t="s">
        <v>263</v>
      </c>
      <c r="O43" s="81" t="s">
        <v>263</v>
      </c>
      <c r="P43" s="81" t="s">
        <v>263</v>
      </c>
      <c r="Q43" s="81" t="s">
        <v>263</v>
      </c>
      <c r="R43" s="81" t="s">
        <v>263</v>
      </c>
      <c r="S43" s="81" t="s">
        <v>263</v>
      </c>
      <c r="T43" s="81" t="s">
        <v>263</v>
      </c>
      <c r="U43" s="81" t="s">
        <v>263</v>
      </c>
      <c r="V43" s="81" t="s">
        <v>263</v>
      </c>
      <c r="W43" s="81" t="s">
        <v>263</v>
      </c>
      <c r="X43" s="81" t="s">
        <v>263</v>
      </c>
      <c r="Y43" s="81" t="s">
        <v>263</v>
      </c>
      <c r="Z43" s="81" t="s">
        <v>263</v>
      </c>
      <c r="AA43" s="81" t="s">
        <v>263</v>
      </c>
      <c r="AB43" s="81" t="s">
        <v>263</v>
      </c>
      <c r="AC43" s="81" t="s">
        <v>263</v>
      </c>
      <c r="AD43" s="81" t="s">
        <v>263</v>
      </c>
      <c r="AE43" s="81" t="s">
        <v>263</v>
      </c>
      <c r="AF43" s="81" t="s">
        <v>263</v>
      </c>
      <c r="AG43" s="81" t="s">
        <v>263</v>
      </c>
      <c r="AH43" s="81" t="s">
        <v>263</v>
      </c>
      <c r="AI43" s="81" t="s">
        <v>263</v>
      </c>
      <c r="AJ43" s="81" t="s">
        <v>263</v>
      </c>
      <c r="AK43" s="81" t="s">
        <v>263</v>
      </c>
      <c r="AL43" s="81" t="s">
        <v>263</v>
      </c>
      <c r="AM43" s="81" t="s">
        <v>263</v>
      </c>
      <c r="AN43" s="81" t="s">
        <v>263</v>
      </c>
      <c r="AO43" s="81" t="s">
        <v>263</v>
      </c>
      <c r="AP43" s="81" t="s">
        <v>263</v>
      </c>
      <c r="AQ43" s="81" t="s">
        <v>263</v>
      </c>
      <c r="AR43" s="81" t="s">
        <v>263</v>
      </c>
      <c r="AS43" s="81" t="s">
        <v>263</v>
      </c>
      <c r="AT43" s="81" t="s">
        <v>263</v>
      </c>
      <c r="AU43" s="81" t="s">
        <v>263</v>
      </c>
      <c r="AV43" s="81" t="s">
        <v>263</v>
      </c>
      <c r="AW43" s="81" t="s">
        <v>263</v>
      </c>
      <c r="AX43" s="81" t="s">
        <v>263</v>
      </c>
      <c r="AY43" s="81" t="s">
        <v>263</v>
      </c>
      <c r="AZ43" s="64">
        <f t="shared" si="2"/>
        <v>0</v>
      </c>
    </row>
    <row r="44" spans="1:52" s="10" customFormat="1" ht="38.25" x14ac:dyDescent="0.2">
      <c r="A44" s="65" t="s">
        <v>106</v>
      </c>
      <c r="B44" s="118" t="s">
        <v>109</v>
      </c>
      <c r="C44" s="81" t="s">
        <v>263</v>
      </c>
      <c r="D44" s="81" t="s">
        <v>263</v>
      </c>
      <c r="E44" s="81" t="s">
        <v>263</v>
      </c>
      <c r="F44" s="81" t="s">
        <v>263</v>
      </c>
      <c r="G44" s="81" t="s">
        <v>263</v>
      </c>
      <c r="H44" s="81" t="s">
        <v>263</v>
      </c>
      <c r="I44" s="81" t="s">
        <v>263</v>
      </c>
      <c r="J44" s="81" t="s">
        <v>263</v>
      </c>
      <c r="K44" s="81" t="s">
        <v>263</v>
      </c>
      <c r="L44" s="81" t="s">
        <v>263</v>
      </c>
      <c r="M44" s="81" t="s">
        <v>263</v>
      </c>
      <c r="N44" s="81" t="s">
        <v>263</v>
      </c>
      <c r="O44" s="81" t="s">
        <v>263</v>
      </c>
      <c r="P44" s="81" t="s">
        <v>263</v>
      </c>
      <c r="Q44" s="81" t="s">
        <v>263</v>
      </c>
      <c r="R44" s="81" t="s">
        <v>263</v>
      </c>
      <c r="S44" s="81" t="s">
        <v>263</v>
      </c>
      <c r="T44" s="81" t="s">
        <v>263</v>
      </c>
      <c r="U44" s="81" t="s">
        <v>263</v>
      </c>
      <c r="V44" s="81" t="s">
        <v>263</v>
      </c>
      <c r="W44" s="81" t="s">
        <v>263</v>
      </c>
      <c r="X44" s="81" t="s">
        <v>263</v>
      </c>
      <c r="Y44" s="81" t="s">
        <v>263</v>
      </c>
      <c r="Z44" s="81" t="s">
        <v>263</v>
      </c>
      <c r="AA44" s="81" t="s">
        <v>263</v>
      </c>
      <c r="AB44" s="81" t="s">
        <v>263</v>
      </c>
      <c r="AC44" s="81" t="s">
        <v>263</v>
      </c>
      <c r="AD44" s="81" t="s">
        <v>263</v>
      </c>
      <c r="AE44" s="81" t="s">
        <v>263</v>
      </c>
      <c r="AF44" s="81" t="s">
        <v>263</v>
      </c>
      <c r="AG44" s="81" t="s">
        <v>263</v>
      </c>
      <c r="AH44" s="81" t="s">
        <v>263</v>
      </c>
      <c r="AI44" s="81" t="s">
        <v>263</v>
      </c>
      <c r="AJ44" s="81" t="s">
        <v>263</v>
      </c>
      <c r="AK44" s="81" t="s">
        <v>263</v>
      </c>
      <c r="AL44" s="81" t="s">
        <v>263</v>
      </c>
      <c r="AM44" s="81" t="s">
        <v>263</v>
      </c>
      <c r="AN44" s="81" t="s">
        <v>263</v>
      </c>
      <c r="AO44" s="81" t="s">
        <v>263</v>
      </c>
      <c r="AP44" s="81" t="s">
        <v>263</v>
      </c>
      <c r="AQ44" s="81" t="s">
        <v>263</v>
      </c>
      <c r="AR44" s="81" t="s">
        <v>263</v>
      </c>
      <c r="AS44" s="81" t="s">
        <v>263</v>
      </c>
      <c r="AT44" s="81" t="s">
        <v>263</v>
      </c>
      <c r="AU44" s="81" t="s">
        <v>263</v>
      </c>
      <c r="AV44" s="81" t="s">
        <v>263</v>
      </c>
      <c r="AW44" s="81" t="s">
        <v>263</v>
      </c>
      <c r="AX44" s="81" t="s">
        <v>263</v>
      </c>
      <c r="AY44" s="81" t="s">
        <v>263</v>
      </c>
      <c r="AZ44" s="64">
        <f t="shared" si="2"/>
        <v>0</v>
      </c>
    </row>
    <row r="45" spans="1:52" ht="25.5" x14ac:dyDescent="0.2">
      <c r="A45" s="65" t="s">
        <v>108</v>
      </c>
      <c r="B45" s="64" t="s">
        <v>82</v>
      </c>
      <c r="C45" s="81" t="s">
        <v>263</v>
      </c>
      <c r="D45" s="81" t="s">
        <v>263</v>
      </c>
      <c r="E45" s="81" t="s">
        <v>263</v>
      </c>
      <c r="F45" s="81" t="s">
        <v>263</v>
      </c>
      <c r="G45" s="81" t="s">
        <v>263</v>
      </c>
      <c r="H45" s="81" t="s">
        <v>263</v>
      </c>
      <c r="I45" s="81" t="s">
        <v>263</v>
      </c>
      <c r="J45" s="81" t="s">
        <v>263</v>
      </c>
      <c r="K45" s="81" t="s">
        <v>263</v>
      </c>
      <c r="L45" s="81" t="s">
        <v>263</v>
      </c>
      <c r="M45" s="81" t="s">
        <v>263</v>
      </c>
      <c r="N45" s="81" t="s">
        <v>263</v>
      </c>
      <c r="O45" s="81" t="s">
        <v>263</v>
      </c>
      <c r="P45" s="81" t="s">
        <v>263</v>
      </c>
      <c r="Q45" s="81" t="s">
        <v>263</v>
      </c>
      <c r="R45" s="81" t="s">
        <v>263</v>
      </c>
      <c r="S45" s="81" t="s">
        <v>263</v>
      </c>
      <c r="T45" s="81" t="s">
        <v>263</v>
      </c>
      <c r="U45" s="81" t="s">
        <v>263</v>
      </c>
      <c r="V45" s="81" t="s">
        <v>263</v>
      </c>
      <c r="W45" s="81" t="s">
        <v>263</v>
      </c>
      <c r="X45" s="81" t="s">
        <v>263</v>
      </c>
      <c r="Y45" s="81" t="s">
        <v>263</v>
      </c>
      <c r="Z45" s="81" t="s">
        <v>263</v>
      </c>
      <c r="AA45" s="81" t="s">
        <v>263</v>
      </c>
      <c r="AB45" s="81" t="s">
        <v>263</v>
      </c>
      <c r="AC45" s="81" t="s">
        <v>263</v>
      </c>
      <c r="AD45" s="81" t="s">
        <v>263</v>
      </c>
      <c r="AE45" s="81" t="s">
        <v>263</v>
      </c>
      <c r="AF45" s="81" t="s">
        <v>263</v>
      </c>
      <c r="AG45" s="81" t="s">
        <v>263</v>
      </c>
      <c r="AH45" s="81" t="s">
        <v>263</v>
      </c>
      <c r="AI45" s="81" t="s">
        <v>263</v>
      </c>
      <c r="AJ45" s="81" t="s">
        <v>263</v>
      </c>
      <c r="AK45" s="81" t="s">
        <v>263</v>
      </c>
      <c r="AL45" s="81" t="s">
        <v>263</v>
      </c>
      <c r="AM45" s="81" t="s">
        <v>263</v>
      </c>
      <c r="AN45" s="81" t="s">
        <v>263</v>
      </c>
      <c r="AO45" s="81" t="s">
        <v>263</v>
      </c>
      <c r="AP45" s="81" t="s">
        <v>263</v>
      </c>
      <c r="AQ45" s="81" t="s">
        <v>263</v>
      </c>
      <c r="AR45" s="81" t="s">
        <v>263</v>
      </c>
      <c r="AS45" s="81" t="s">
        <v>263</v>
      </c>
      <c r="AT45" s="81" t="s">
        <v>263</v>
      </c>
      <c r="AU45" s="81" t="s">
        <v>263</v>
      </c>
      <c r="AV45" s="81" t="s">
        <v>263</v>
      </c>
      <c r="AW45" s="81" t="s">
        <v>263</v>
      </c>
      <c r="AX45" s="81" t="s">
        <v>263</v>
      </c>
      <c r="AY45" s="81" t="s">
        <v>263</v>
      </c>
      <c r="AZ45" s="64">
        <f t="shared" si="2"/>
        <v>0</v>
      </c>
    </row>
    <row r="46" spans="1:52" ht="38.25" x14ac:dyDescent="0.2">
      <c r="A46" s="65" t="s">
        <v>261</v>
      </c>
      <c r="B46" s="137" t="s">
        <v>81</v>
      </c>
      <c r="C46" s="81" t="s">
        <v>263</v>
      </c>
      <c r="D46" s="81" t="s">
        <v>263</v>
      </c>
      <c r="E46" s="81" t="s">
        <v>263</v>
      </c>
      <c r="F46" s="81" t="s">
        <v>263</v>
      </c>
      <c r="G46" s="81" t="s">
        <v>263</v>
      </c>
      <c r="H46" s="81" t="s">
        <v>263</v>
      </c>
      <c r="I46" s="81" t="s">
        <v>263</v>
      </c>
      <c r="J46" s="81" t="s">
        <v>263</v>
      </c>
      <c r="K46" s="81" t="s">
        <v>263</v>
      </c>
      <c r="L46" s="81" t="s">
        <v>263</v>
      </c>
      <c r="M46" s="81" t="s">
        <v>263</v>
      </c>
      <c r="N46" s="81" t="s">
        <v>263</v>
      </c>
      <c r="O46" s="81" t="s">
        <v>263</v>
      </c>
      <c r="P46" s="81" t="s">
        <v>263</v>
      </c>
      <c r="Q46" s="81" t="s">
        <v>263</v>
      </c>
      <c r="R46" s="81" t="s">
        <v>263</v>
      </c>
      <c r="S46" s="81" t="s">
        <v>263</v>
      </c>
      <c r="T46" s="81" t="s">
        <v>263</v>
      </c>
      <c r="U46" s="81" t="s">
        <v>263</v>
      </c>
      <c r="V46" s="81" t="s">
        <v>263</v>
      </c>
      <c r="W46" s="81" t="s">
        <v>263</v>
      </c>
      <c r="X46" s="81" t="s">
        <v>263</v>
      </c>
      <c r="Y46" s="81" t="s">
        <v>263</v>
      </c>
      <c r="Z46" s="81" t="s">
        <v>263</v>
      </c>
      <c r="AA46" s="81" t="s">
        <v>263</v>
      </c>
      <c r="AB46" s="81" t="s">
        <v>263</v>
      </c>
      <c r="AC46" s="81" t="s">
        <v>263</v>
      </c>
      <c r="AD46" s="81" t="s">
        <v>263</v>
      </c>
      <c r="AE46" s="81" t="s">
        <v>263</v>
      </c>
      <c r="AF46" s="81" t="s">
        <v>263</v>
      </c>
      <c r="AG46" s="81" t="s">
        <v>263</v>
      </c>
      <c r="AH46" s="81" t="s">
        <v>263</v>
      </c>
      <c r="AI46" s="81" t="s">
        <v>263</v>
      </c>
      <c r="AJ46" s="81" t="s">
        <v>263</v>
      </c>
      <c r="AK46" s="81" t="s">
        <v>263</v>
      </c>
      <c r="AL46" s="81" t="s">
        <v>263</v>
      </c>
      <c r="AM46" s="81" t="s">
        <v>263</v>
      </c>
      <c r="AN46" s="81" t="s">
        <v>263</v>
      </c>
      <c r="AO46" s="81" t="s">
        <v>263</v>
      </c>
      <c r="AP46" s="81" t="s">
        <v>263</v>
      </c>
      <c r="AQ46" s="81" t="s">
        <v>263</v>
      </c>
      <c r="AR46" s="81" t="s">
        <v>263</v>
      </c>
      <c r="AS46" s="81" t="s">
        <v>263</v>
      </c>
      <c r="AT46" s="81" t="s">
        <v>263</v>
      </c>
      <c r="AU46" s="81" t="s">
        <v>263</v>
      </c>
      <c r="AV46" s="81" t="s">
        <v>263</v>
      </c>
      <c r="AW46" s="81" t="s">
        <v>263</v>
      </c>
      <c r="AX46" s="81" t="s">
        <v>263</v>
      </c>
      <c r="AY46" s="81" t="s">
        <v>263</v>
      </c>
      <c r="AZ46" s="64">
        <f t="shared" si="2"/>
        <v>0</v>
      </c>
    </row>
    <row r="47" spans="1:52" ht="25.5" x14ac:dyDescent="0.2">
      <c r="A47" s="65" t="s">
        <v>56</v>
      </c>
      <c r="B47" s="138"/>
      <c r="C47" s="81" t="s">
        <v>263</v>
      </c>
      <c r="D47" s="81" t="s">
        <v>263</v>
      </c>
      <c r="E47" s="81" t="s">
        <v>263</v>
      </c>
      <c r="F47" s="81" t="s">
        <v>263</v>
      </c>
      <c r="G47" s="81" t="s">
        <v>263</v>
      </c>
      <c r="H47" s="81" t="s">
        <v>263</v>
      </c>
      <c r="I47" s="81" t="s">
        <v>263</v>
      </c>
      <c r="J47" s="81" t="s">
        <v>263</v>
      </c>
      <c r="K47" s="81" t="s">
        <v>263</v>
      </c>
      <c r="L47" s="81" t="s">
        <v>263</v>
      </c>
      <c r="M47" s="81" t="s">
        <v>263</v>
      </c>
      <c r="N47" s="81" t="s">
        <v>263</v>
      </c>
      <c r="O47" s="81" t="s">
        <v>263</v>
      </c>
      <c r="P47" s="81" t="s">
        <v>263</v>
      </c>
      <c r="Q47" s="81" t="s">
        <v>263</v>
      </c>
      <c r="R47" s="81" t="s">
        <v>263</v>
      </c>
      <c r="S47" s="81" t="s">
        <v>263</v>
      </c>
      <c r="T47" s="81" t="s">
        <v>263</v>
      </c>
      <c r="U47" s="81" t="s">
        <v>263</v>
      </c>
      <c r="V47" s="81" t="s">
        <v>263</v>
      </c>
      <c r="W47" s="81" t="s">
        <v>263</v>
      </c>
      <c r="X47" s="81" t="s">
        <v>263</v>
      </c>
      <c r="Y47" s="81" t="s">
        <v>263</v>
      </c>
      <c r="Z47" s="81" t="s">
        <v>263</v>
      </c>
      <c r="AA47" s="81" t="s">
        <v>263</v>
      </c>
      <c r="AB47" s="81" t="s">
        <v>263</v>
      </c>
      <c r="AC47" s="81" t="s">
        <v>263</v>
      </c>
      <c r="AD47" s="81" t="s">
        <v>263</v>
      </c>
      <c r="AE47" s="81" t="s">
        <v>263</v>
      </c>
      <c r="AF47" s="81" t="s">
        <v>263</v>
      </c>
      <c r="AG47" s="81" t="s">
        <v>263</v>
      </c>
      <c r="AH47" s="81" t="s">
        <v>263</v>
      </c>
      <c r="AI47" s="81" t="s">
        <v>263</v>
      </c>
      <c r="AJ47" s="81" t="s">
        <v>263</v>
      </c>
      <c r="AK47" s="81" t="s">
        <v>263</v>
      </c>
      <c r="AL47" s="81" t="s">
        <v>263</v>
      </c>
      <c r="AM47" s="81" t="s">
        <v>263</v>
      </c>
      <c r="AN47" s="81" t="s">
        <v>263</v>
      </c>
      <c r="AO47" s="81" t="s">
        <v>263</v>
      </c>
      <c r="AP47" s="81" t="s">
        <v>263</v>
      </c>
      <c r="AQ47" s="81" t="s">
        <v>263</v>
      </c>
      <c r="AR47" s="81" t="s">
        <v>263</v>
      </c>
      <c r="AS47" s="81" t="s">
        <v>263</v>
      </c>
      <c r="AT47" s="81" t="s">
        <v>263</v>
      </c>
      <c r="AU47" s="81" t="s">
        <v>263</v>
      </c>
      <c r="AV47" s="81" t="s">
        <v>263</v>
      </c>
      <c r="AW47" s="81" t="s">
        <v>263</v>
      </c>
      <c r="AX47" s="81" t="s">
        <v>263</v>
      </c>
      <c r="AY47" s="81" t="s">
        <v>263</v>
      </c>
      <c r="AZ47" s="64">
        <f t="shared" si="2"/>
        <v>0</v>
      </c>
    </row>
    <row r="48" spans="1:52" s="10" customFormat="1" x14ac:dyDescent="0.2">
      <c r="A48" s="68" t="s">
        <v>11</v>
      </c>
      <c r="B48" s="9" t="s">
        <v>8</v>
      </c>
      <c r="C48" s="9" t="str">
        <f>IF(C47="","",IF(OR(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),"N","Y"))</f>
        <v>Y</v>
      </c>
      <c r="D48" s="9" t="str">
        <f t="shared" ref="D48:AY48" si="4">IF(D47="","",IF(OR(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),"N","Y"))</f>
        <v>Y</v>
      </c>
      <c r="E48" s="9" t="str">
        <f t="shared" si="4"/>
        <v>Y</v>
      </c>
      <c r="F48" s="9" t="str">
        <f t="shared" si="4"/>
        <v>Y</v>
      </c>
      <c r="G48" s="9" t="str">
        <f t="shared" si="4"/>
        <v>Y</v>
      </c>
      <c r="H48" s="9" t="str">
        <f t="shared" si="4"/>
        <v>Y</v>
      </c>
      <c r="I48" s="9" t="str">
        <f t="shared" si="4"/>
        <v>Y</v>
      </c>
      <c r="J48" s="9" t="str">
        <f t="shared" si="4"/>
        <v>Y</v>
      </c>
      <c r="K48" s="9" t="str">
        <f t="shared" si="4"/>
        <v>Y</v>
      </c>
      <c r="L48" s="9" t="str">
        <f t="shared" si="4"/>
        <v>Y</v>
      </c>
      <c r="M48" s="9" t="str">
        <f t="shared" si="4"/>
        <v>Y</v>
      </c>
      <c r="N48" s="9" t="str">
        <f t="shared" si="4"/>
        <v>Y</v>
      </c>
      <c r="O48" s="9" t="str">
        <f t="shared" si="4"/>
        <v>Y</v>
      </c>
      <c r="P48" s="9" t="str">
        <f t="shared" si="4"/>
        <v>N</v>
      </c>
      <c r="Q48" s="9" t="str">
        <f t="shared" si="4"/>
        <v>Y</v>
      </c>
      <c r="R48" s="9" t="str">
        <f t="shared" si="4"/>
        <v>Y</v>
      </c>
      <c r="S48" s="9" t="str">
        <f t="shared" si="4"/>
        <v>Y</v>
      </c>
      <c r="T48" s="9" t="str">
        <f t="shared" si="4"/>
        <v>Y</v>
      </c>
      <c r="U48" s="9" t="str">
        <f t="shared" si="4"/>
        <v>Y</v>
      </c>
      <c r="V48" s="9" t="str">
        <f t="shared" si="4"/>
        <v>Y</v>
      </c>
      <c r="W48" s="9" t="str">
        <f t="shared" si="4"/>
        <v>Y</v>
      </c>
      <c r="X48" s="9" t="str">
        <f t="shared" si="4"/>
        <v>Y</v>
      </c>
      <c r="Y48" s="9" t="str">
        <f t="shared" si="4"/>
        <v>Y</v>
      </c>
      <c r="Z48" s="9" t="str">
        <f t="shared" si="4"/>
        <v>Y</v>
      </c>
      <c r="AA48" s="9" t="str">
        <f t="shared" si="4"/>
        <v>Y</v>
      </c>
      <c r="AB48" s="9" t="str">
        <f t="shared" si="4"/>
        <v>Y</v>
      </c>
      <c r="AC48" s="9" t="str">
        <f t="shared" si="4"/>
        <v>Y</v>
      </c>
      <c r="AD48" s="9" t="str">
        <f t="shared" si="4"/>
        <v>Y</v>
      </c>
      <c r="AE48" s="9" t="str">
        <f t="shared" si="4"/>
        <v>Y</v>
      </c>
      <c r="AF48" s="9" t="str">
        <f t="shared" si="4"/>
        <v>Y</v>
      </c>
      <c r="AG48" s="9" t="str">
        <f t="shared" si="4"/>
        <v>Y</v>
      </c>
      <c r="AH48" s="9" t="str">
        <f t="shared" si="4"/>
        <v>Y</v>
      </c>
      <c r="AI48" s="9" t="str">
        <f t="shared" si="4"/>
        <v>Y</v>
      </c>
      <c r="AJ48" s="9" t="str">
        <f t="shared" si="4"/>
        <v>Y</v>
      </c>
      <c r="AK48" s="9" t="str">
        <f t="shared" si="4"/>
        <v>Y</v>
      </c>
      <c r="AL48" s="9" t="str">
        <f t="shared" si="4"/>
        <v>Y</v>
      </c>
      <c r="AM48" s="9" t="str">
        <f t="shared" si="4"/>
        <v>Y</v>
      </c>
      <c r="AN48" s="9" t="str">
        <f t="shared" si="4"/>
        <v>Y</v>
      </c>
      <c r="AO48" s="9" t="str">
        <f t="shared" si="4"/>
        <v>Y</v>
      </c>
      <c r="AP48" s="9" t="str">
        <f t="shared" si="4"/>
        <v>Y</v>
      </c>
      <c r="AQ48" s="9" t="str">
        <f t="shared" si="4"/>
        <v>Y</v>
      </c>
      <c r="AR48" s="9" t="str">
        <f t="shared" si="4"/>
        <v>Y</v>
      </c>
      <c r="AS48" s="9" t="str">
        <f t="shared" si="4"/>
        <v>Y</v>
      </c>
      <c r="AT48" s="9" t="str">
        <f t="shared" si="4"/>
        <v>Y</v>
      </c>
      <c r="AU48" s="9" t="str">
        <f t="shared" si="4"/>
        <v>Y</v>
      </c>
      <c r="AV48" s="9" t="str">
        <f t="shared" si="4"/>
        <v>Y</v>
      </c>
      <c r="AW48" s="9" t="str">
        <f t="shared" si="4"/>
        <v>Y</v>
      </c>
      <c r="AX48" s="9" t="str">
        <f t="shared" si="4"/>
        <v>Y</v>
      </c>
      <c r="AY48" s="9" t="str">
        <f t="shared" si="4"/>
        <v>Y</v>
      </c>
      <c r="AZ48" s="64">
        <f t="shared" si="2"/>
        <v>1</v>
      </c>
    </row>
    <row r="49" spans="1:52" ht="18.600000000000001" customHeight="1" x14ac:dyDescent="0.2">
      <c r="A49" s="18" t="s">
        <v>17</v>
      </c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25.5" x14ac:dyDescent="0.2">
      <c r="A50" s="67" t="s">
        <v>38</v>
      </c>
      <c r="B50" s="133" t="s">
        <v>109</v>
      </c>
      <c r="C50" s="81" t="s">
        <v>263</v>
      </c>
      <c r="D50" s="81" t="s">
        <v>263</v>
      </c>
      <c r="E50" s="81" t="s">
        <v>263</v>
      </c>
      <c r="F50" s="81" t="s">
        <v>263</v>
      </c>
      <c r="G50" s="81" t="s">
        <v>263</v>
      </c>
      <c r="H50" s="81" t="s">
        <v>263</v>
      </c>
      <c r="I50" s="81" t="s">
        <v>263</v>
      </c>
      <c r="J50" s="81" t="s">
        <v>263</v>
      </c>
      <c r="K50" s="81" t="s">
        <v>263</v>
      </c>
      <c r="L50" s="81" t="s">
        <v>263</v>
      </c>
      <c r="M50" s="81" t="s">
        <v>263</v>
      </c>
      <c r="N50" s="81" t="s">
        <v>263</v>
      </c>
      <c r="O50" s="81" t="s">
        <v>263</v>
      </c>
      <c r="P50" s="81" t="s">
        <v>263</v>
      </c>
      <c r="Q50" s="81" t="s">
        <v>263</v>
      </c>
      <c r="R50" s="81" t="s">
        <v>263</v>
      </c>
      <c r="S50" s="81" t="s">
        <v>263</v>
      </c>
      <c r="T50" s="81" t="s">
        <v>263</v>
      </c>
      <c r="U50" s="81" t="s">
        <v>263</v>
      </c>
      <c r="V50" s="81" t="s">
        <v>263</v>
      </c>
      <c r="W50" s="81" t="s">
        <v>263</v>
      </c>
      <c r="X50" s="81" t="s">
        <v>263</v>
      </c>
      <c r="Y50" s="81" t="s">
        <v>263</v>
      </c>
      <c r="Z50" s="81" t="s">
        <v>263</v>
      </c>
      <c r="AA50" s="81" t="s">
        <v>263</v>
      </c>
      <c r="AB50" s="81" t="s">
        <v>263</v>
      </c>
      <c r="AC50" s="81" t="s">
        <v>263</v>
      </c>
      <c r="AD50" s="81" t="s">
        <v>263</v>
      </c>
      <c r="AE50" s="81" t="s">
        <v>263</v>
      </c>
      <c r="AF50" s="81" t="s">
        <v>263</v>
      </c>
      <c r="AG50" s="81" t="s">
        <v>263</v>
      </c>
      <c r="AH50" s="81" t="s">
        <v>263</v>
      </c>
      <c r="AI50" s="81" t="s">
        <v>263</v>
      </c>
      <c r="AJ50" s="81" t="s">
        <v>263</v>
      </c>
      <c r="AK50" s="81" t="s">
        <v>263</v>
      </c>
      <c r="AL50" s="81" t="s">
        <v>263</v>
      </c>
      <c r="AM50" s="81" t="s">
        <v>263</v>
      </c>
      <c r="AN50" s="81" t="s">
        <v>263</v>
      </c>
      <c r="AO50" s="81" t="s">
        <v>263</v>
      </c>
      <c r="AP50" s="81" t="s">
        <v>263</v>
      </c>
      <c r="AQ50" s="81" t="s">
        <v>263</v>
      </c>
      <c r="AR50" s="81" t="s">
        <v>263</v>
      </c>
      <c r="AS50" s="81" t="s">
        <v>263</v>
      </c>
      <c r="AT50" s="81" t="s">
        <v>263</v>
      </c>
      <c r="AU50" s="81" t="s">
        <v>263</v>
      </c>
      <c r="AV50" s="81" t="s">
        <v>263</v>
      </c>
      <c r="AW50" s="81" t="s">
        <v>263</v>
      </c>
      <c r="AX50" s="81" t="s">
        <v>263</v>
      </c>
      <c r="AY50" s="81" t="s">
        <v>263</v>
      </c>
      <c r="AZ50" s="64">
        <f>COUNTIF(C50:AY50,"N")</f>
        <v>0</v>
      </c>
    </row>
    <row r="51" spans="1:52" x14ac:dyDescent="0.2">
      <c r="A51" s="67" t="s">
        <v>60</v>
      </c>
      <c r="B51" s="134"/>
      <c r="C51" s="81" t="s">
        <v>263</v>
      </c>
      <c r="D51" s="81" t="s">
        <v>263</v>
      </c>
      <c r="E51" s="81" t="s">
        <v>263</v>
      </c>
      <c r="F51" s="81" t="s">
        <v>263</v>
      </c>
      <c r="G51" s="81" t="s">
        <v>263</v>
      </c>
      <c r="H51" s="81" t="s">
        <v>263</v>
      </c>
      <c r="I51" s="81" t="s">
        <v>263</v>
      </c>
      <c r="J51" s="81" t="s">
        <v>263</v>
      </c>
      <c r="K51" s="81" t="s">
        <v>263</v>
      </c>
      <c r="L51" s="81" t="s">
        <v>263</v>
      </c>
      <c r="M51" s="81" t="s">
        <v>263</v>
      </c>
      <c r="N51" s="81" t="s">
        <v>263</v>
      </c>
      <c r="O51" s="81" t="s">
        <v>263</v>
      </c>
      <c r="P51" s="81" t="s">
        <v>263</v>
      </c>
      <c r="Q51" s="81" t="s">
        <v>263</v>
      </c>
      <c r="R51" s="81" t="s">
        <v>263</v>
      </c>
      <c r="S51" s="81" t="s">
        <v>263</v>
      </c>
      <c r="T51" s="81" t="s">
        <v>263</v>
      </c>
      <c r="U51" s="81" t="s">
        <v>263</v>
      </c>
      <c r="V51" s="81" t="s">
        <v>263</v>
      </c>
      <c r="W51" s="81" t="s">
        <v>263</v>
      </c>
      <c r="X51" s="81" t="s">
        <v>263</v>
      </c>
      <c r="Y51" s="81" t="s">
        <v>263</v>
      </c>
      <c r="Z51" s="81" t="s">
        <v>263</v>
      </c>
      <c r="AA51" s="81" t="s">
        <v>263</v>
      </c>
      <c r="AB51" s="81" t="s">
        <v>263</v>
      </c>
      <c r="AC51" s="81" t="s">
        <v>263</v>
      </c>
      <c r="AD51" s="81" t="s">
        <v>263</v>
      </c>
      <c r="AE51" s="81" t="s">
        <v>263</v>
      </c>
      <c r="AF51" s="81" t="s">
        <v>263</v>
      </c>
      <c r="AG51" s="81" t="s">
        <v>263</v>
      </c>
      <c r="AH51" s="81" t="s">
        <v>263</v>
      </c>
      <c r="AI51" s="81" t="s">
        <v>263</v>
      </c>
      <c r="AJ51" s="81" t="s">
        <v>263</v>
      </c>
      <c r="AK51" s="81" t="s">
        <v>263</v>
      </c>
      <c r="AL51" s="81" t="s">
        <v>263</v>
      </c>
      <c r="AM51" s="81" t="s">
        <v>263</v>
      </c>
      <c r="AN51" s="81" t="s">
        <v>263</v>
      </c>
      <c r="AO51" s="81" t="s">
        <v>263</v>
      </c>
      <c r="AP51" s="81" t="s">
        <v>263</v>
      </c>
      <c r="AQ51" s="81" t="s">
        <v>263</v>
      </c>
      <c r="AR51" s="81" t="s">
        <v>263</v>
      </c>
      <c r="AS51" s="81" t="s">
        <v>263</v>
      </c>
      <c r="AT51" s="81" t="s">
        <v>263</v>
      </c>
      <c r="AU51" s="81" t="s">
        <v>263</v>
      </c>
      <c r="AV51" s="81" t="s">
        <v>263</v>
      </c>
      <c r="AW51" s="81" t="s">
        <v>263</v>
      </c>
      <c r="AX51" s="81" t="s">
        <v>263</v>
      </c>
      <c r="AY51" s="81" t="s">
        <v>263</v>
      </c>
      <c r="AZ51" s="64">
        <f>COUNTIF(C51:AY51,"N")</f>
        <v>0</v>
      </c>
    </row>
    <row r="52" spans="1:52" ht="25.5" x14ac:dyDescent="0.2">
      <c r="A52" s="1" t="s">
        <v>46</v>
      </c>
      <c r="B52" s="2" t="s">
        <v>111</v>
      </c>
      <c r="C52" s="81" t="s">
        <v>263</v>
      </c>
      <c r="D52" s="81" t="s">
        <v>263</v>
      </c>
      <c r="E52" s="81" t="s">
        <v>263</v>
      </c>
      <c r="F52" s="81" t="s">
        <v>263</v>
      </c>
      <c r="G52" s="81" t="s">
        <v>263</v>
      </c>
      <c r="H52" s="81" t="s">
        <v>263</v>
      </c>
      <c r="I52" s="81" t="s">
        <v>263</v>
      </c>
      <c r="J52" s="81" t="s">
        <v>263</v>
      </c>
      <c r="K52" s="81" t="s">
        <v>263</v>
      </c>
      <c r="L52" s="81" t="s">
        <v>263</v>
      </c>
      <c r="M52" s="81" t="s">
        <v>263</v>
      </c>
      <c r="N52" s="81" t="s">
        <v>263</v>
      </c>
      <c r="O52" s="81" t="s">
        <v>263</v>
      </c>
      <c r="P52" s="81" t="s">
        <v>263</v>
      </c>
      <c r="Q52" s="81" t="s">
        <v>263</v>
      </c>
      <c r="R52" s="81" t="s">
        <v>263</v>
      </c>
      <c r="S52" s="81" t="s">
        <v>263</v>
      </c>
      <c r="T52" s="81" t="s">
        <v>263</v>
      </c>
      <c r="U52" s="81" t="s">
        <v>263</v>
      </c>
      <c r="V52" s="81" t="s">
        <v>263</v>
      </c>
      <c r="W52" s="81" t="s">
        <v>263</v>
      </c>
      <c r="X52" s="81" t="s">
        <v>263</v>
      </c>
      <c r="Y52" s="81" t="s">
        <v>263</v>
      </c>
      <c r="Z52" s="81" t="s">
        <v>263</v>
      </c>
      <c r="AA52" s="81" t="s">
        <v>263</v>
      </c>
      <c r="AB52" s="81" t="s">
        <v>263</v>
      </c>
      <c r="AC52" s="81" t="s">
        <v>263</v>
      </c>
      <c r="AD52" s="81" t="s">
        <v>263</v>
      </c>
      <c r="AE52" s="81" t="s">
        <v>263</v>
      </c>
      <c r="AF52" s="81" t="s">
        <v>263</v>
      </c>
      <c r="AG52" s="81" t="s">
        <v>263</v>
      </c>
      <c r="AH52" s="81" t="s">
        <v>263</v>
      </c>
      <c r="AI52" s="81" t="s">
        <v>263</v>
      </c>
      <c r="AJ52" s="81" t="s">
        <v>263</v>
      </c>
      <c r="AK52" s="81" t="s">
        <v>263</v>
      </c>
      <c r="AL52" s="81" t="s">
        <v>263</v>
      </c>
      <c r="AM52" s="81" t="s">
        <v>263</v>
      </c>
      <c r="AN52" s="81" t="s">
        <v>263</v>
      </c>
      <c r="AO52" s="81" t="s">
        <v>263</v>
      </c>
      <c r="AP52" s="81" t="s">
        <v>263</v>
      </c>
      <c r="AQ52" s="81" t="s">
        <v>263</v>
      </c>
      <c r="AR52" s="81" t="s">
        <v>263</v>
      </c>
      <c r="AS52" s="81" t="s">
        <v>263</v>
      </c>
      <c r="AT52" s="81" t="s">
        <v>263</v>
      </c>
      <c r="AU52" s="81" t="s">
        <v>263</v>
      </c>
      <c r="AV52" s="81" t="s">
        <v>263</v>
      </c>
      <c r="AW52" s="81" t="s">
        <v>263</v>
      </c>
      <c r="AX52" s="81" t="s">
        <v>263</v>
      </c>
      <c r="AY52" s="81" t="s">
        <v>263</v>
      </c>
      <c r="AZ52" s="64">
        <f>COUNTIF(C52:AY52,"N")</f>
        <v>0</v>
      </c>
    </row>
    <row r="53" spans="1:52" ht="25.5" customHeight="1" x14ac:dyDescent="0.2">
      <c r="A53" s="1" t="s">
        <v>6</v>
      </c>
      <c r="B53" s="2" t="s">
        <v>42</v>
      </c>
      <c r="C53" s="2">
        <v>43</v>
      </c>
      <c r="D53" s="2">
        <v>40</v>
      </c>
      <c r="E53" s="2">
        <v>4</v>
      </c>
      <c r="F53" s="2">
        <v>32</v>
      </c>
      <c r="G53" s="2">
        <v>38</v>
      </c>
      <c r="H53" s="2">
        <v>47</v>
      </c>
      <c r="I53" s="2">
        <v>17</v>
      </c>
      <c r="J53" s="2">
        <v>28</v>
      </c>
      <c r="K53" s="2">
        <v>34</v>
      </c>
      <c r="L53" s="2">
        <v>11</v>
      </c>
      <c r="M53" s="2">
        <v>9</v>
      </c>
      <c r="N53" s="2">
        <v>44</v>
      </c>
      <c r="O53" s="2">
        <v>49</v>
      </c>
      <c r="P53" s="2">
        <v>37</v>
      </c>
      <c r="Q53" s="2">
        <v>6</v>
      </c>
      <c r="R53" s="2">
        <v>33</v>
      </c>
      <c r="S53" s="2">
        <v>31</v>
      </c>
      <c r="T53" s="2">
        <v>22</v>
      </c>
      <c r="U53" s="2">
        <v>10</v>
      </c>
      <c r="V53" s="2">
        <v>41</v>
      </c>
      <c r="W53" s="2">
        <v>48</v>
      </c>
      <c r="X53" s="2">
        <v>7</v>
      </c>
      <c r="Y53" s="2">
        <v>13</v>
      </c>
      <c r="Z53" s="2">
        <v>35</v>
      </c>
      <c r="AA53" s="2">
        <v>5</v>
      </c>
      <c r="AB53" s="2">
        <v>39</v>
      </c>
      <c r="AC53" s="2">
        <v>15</v>
      </c>
      <c r="AD53" s="2">
        <v>46</v>
      </c>
      <c r="AE53" s="2">
        <v>1</v>
      </c>
      <c r="AF53" s="2">
        <v>20</v>
      </c>
      <c r="AG53" s="2">
        <v>30</v>
      </c>
      <c r="AH53" s="2">
        <v>2</v>
      </c>
      <c r="AI53" s="2">
        <v>18</v>
      </c>
      <c r="AJ53" s="2">
        <v>16</v>
      </c>
      <c r="AK53" s="2">
        <v>24</v>
      </c>
      <c r="AL53" s="2">
        <v>19</v>
      </c>
      <c r="AM53" s="2">
        <v>8</v>
      </c>
      <c r="AN53" s="2">
        <v>23</v>
      </c>
      <c r="AO53" s="2">
        <v>3</v>
      </c>
      <c r="AP53" s="2">
        <v>27</v>
      </c>
      <c r="AQ53" s="2">
        <v>45</v>
      </c>
      <c r="AR53" s="2">
        <v>14</v>
      </c>
      <c r="AS53" s="2">
        <v>26</v>
      </c>
      <c r="AT53" s="2">
        <v>12</v>
      </c>
      <c r="AU53" s="2">
        <v>21</v>
      </c>
      <c r="AV53" s="2">
        <v>42</v>
      </c>
      <c r="AW53" s="2">
        <v>25</v>
      </c>
      <c r="AX53" s="2">
        <v>36</v>
      </c>
      <c r="AY53" s="2">
        <v>29</v>
      </c>
      <c r="AZ53" s="11"/>
    </row>
    <row r="54" spans="1:52" ht="18.600000000000001" customHeight="1" thickBot="1" x14ac:dyDescent="0.25">
      <c r="A54" s="124" t="s">
        <v>37</v>
      </c>
      <c r="B54" s="72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</row>
    <row r="55" spans="1:52" ht="51.75" thickBot="1" x14ac:dyDescent="0.25">
      <c r="A55" s="127" t="s">
        <v>70</v>
      </c>
      <c r="B55" s="66" t="s">
        <v>111</v>
      </c>
      <c r="C55" s="81" t="s">
        <v>264</v>
      </c>
      <c r="D55" s="81" t="s">
        <v>264</v>
      </c>
      <c r="E55" s="81" t="s">
        <v>264</v>
      </c>
      <c r="F55" s="81" t="s">
        <v>264</v>
      </c>
      <c r="G55" s="81" t="s">
        <v>264</v>
      </c>
      <c r="H55" s="81" t="s">
        <v>264</v>
      </c>
      <c r="I55" s="81" t="s">
        <v>263</v>
      </c>
      <c r="J55" s="81" t="s">
        <v>264</v>
      </c>
      <c r="K55" s="81" t="s">
        <v>263</v>
      </c>
      <c r="L55" s="81" t="s">
        <v>264</v>
      </c>
      <c r="M55" s="81" t="s">
        <v>264</v>
      </c>
      <c r="N55" s="81" t="s">
        <v>264</v>
      </c>
      <c r="O55" s="81" t="s">
        <v>264</v>
      </c>
      <c r="P55" s="81" t="s">
        <v>264</v>
      </c>
      <c r="Q55" s="81" t="s">
        <v>263</v>
      </c>
      <c r="R55" s="81" t="s">
        <v>263</v>
      </c>
      <c r="S55" s="81" t="s">
        <v>264</v>
      </c>
      <c r="T55" s="81" t="s">
        <v>263</v>
      </c>
      <c r="U55" s="81" t="s">
        <v>264</v>
      </c>
      <c r="V55" s="81" t="s">
        <v>264</v>
      </c>
      <c r="W55" s="81" t="s">
        <v>264</v>
      </c>
      <c r="X55" s="81" t="s">
        <v>264</v>
      </c>
      <c r="Y55" s="81" t="s">
        <v>264</v>
      </c>
      <c r="Z55" s="81" t="s">
        <v>264</v>
      </c>
      <c r="AA55" s="81" t="s">
        <v>264</v>
      </c>
      <c r="AB55" s="81" t="s">
        <v>264</v>
      </c>
      <c r="AC55" s="81" t="s">
        <v>264</v>
      </c>
      <c r="AD55" s="81" t="s">
        <v>264</v>
      </c>
      <c r="AE55" s="81" t="s">
        <v>264</v>
      </c>
      <c r="AF55" s="81" t="s">
        <v>263</v>
      </c>
      <c r="AG55" s="81" t="s">
        <v>264</v>
      </c>
      <c r="AH55" s="81" t="s">
        <v>264</v>
      </c>
      <c r="AI55" s="81" t="s">
        <v>264</v>
      </c>
      <c r="AJ55" s="81" t="s">
        <v>263</v>
      </c>
      <c r="AK55" s="81" t="s">
        <v>264</v>
      </c>
      <c r="AL55" s="81" t="s">
        <v>264</v>
      </c>
      <c r="AM55" s="81" t="s">
        <v>264</v>
      </c>
      <c r="AN55" s="81" t="s">
        <v>264</v>
      </c>
      <c r="AO55" s="81" t="s">
        <v>264</v>
      </c>
      <c r="AP55" s="81" t="s">
        <v>264</v>
      </c>
      <c r="AQ55" s="81" t="s">
        <v>264</v>
      </c>
      <c r="AR55" s="81" t="s">
        <v>264</v>
      </c>
      <c r="AS55" s="81" t="s">
        <v>264</v>
      </c>
      <c r="AT55" s="81" t="s">
        <v>264</v>
      </c>
      <c r="AU55" s="81" t="s">
        <v>263</v>
      </c>
      <c r="AV55" s="81" t="s">
        <v>263</v>
      </c>
      <c r="AW55" s="81" t="s">
        <v>264</v>
      </c>
      <c r="AX55" s="81" t="s">
        <v>264</v>
      </c>
      <c r="AY55" s="81" t="s">
        <v>264</v>
      </c>
      <c r="AZ55" s="64">
        <f>COUNTIF(C55:AY55,"Y")</f>
        <v>9</v>
      </c>
    </row>
    <row r="56" spans="1:52" ht="39" thickBot="1" x14ac:dyDescent="0.25">
      <c r="A56" s="126" t="s">
        <v>258</v>
      </c>
      <c r="B56" s="135" t="s">
        <v>109</v>
      </c>
      <c r="C56" s="81" t="s">
        <v>263</v>
      </c>
      <c r="D56" s="81" t="s">
        <v>264</v>
      </c>
      <c r="E56" s="81" t="s">
        <v>263</v>
      </c>
      <c r="F56" s="81" t="s">
        <v>263</v>
      </c>
      <c r="G56" s="81" t="s">
        <v>263</v>
      </c>
      <c r="H56" s="81" t="s">
        <v>264</v>
      </c>
      <c r="I56" s="81" t="s">
        <v>264</v>
      </c>
      <c r="J56" s="81" t="s">
        <v>263</v>
      </c>
      <c r="K56" s="81" t="s">
        <v>264</v>
      </c>
      <c r="L56" s="81" t="s">
        <v>264</v>
      </c>
      <c r="M56" s="81" t="s">
        <v>263</v>
      </c>
      <c r="N56" s="81" t="s">
        <v>263</v>
      </c>
      <c r="O56" s="81" t="s">
        <v>263</v>
      </c>
      <c r="P56" s="81" t="s">
        <v>264</v>
      </c>
      <c r="Q56" s="81" t="s">
        <v>264</v>
      </c>
      <c r="R56" s="81" t="s">
        <v>264</v>
      </c>
      <c r="S56" s="81" t="s">
        <v>264</v>
      </c>
      <c r="T56" s="81" t="s">
        <v>264</v>
      </c>
      <c r="U56" s="81" t="s">
        <v>263</v>
      </c>
      <c r="V56" s="81" t="s">
        <v>263</v>
      </c>
      <c r="W56" s="81" t="s">
        <v>263</v>
      </c>
      <c r="X56" s="81" t="s">
        <v>263</v>
      </c>
      <c r="Y56" s="81" t="s">
        <v>264</v>
      </c>
      <c r="Z56" s="81" t="s">
        <v>264</v>
      </c>
      <c r="AA56" s="81" t="s">
        <v>264</v>
      </c>
      <c r="AB56" s="81" t="s">
        <v>263</v>
      </c>
      <c r="AC56" s="81" t="s">
        <v>263</v>
      </c>
      <c r="AD56" s="81" t="s">
        <v>263</v>
      </c>
      <c r="AE56" s="81" t="s">
        <v>263</v>
      </c>
      <c r="AF56" s="81" t="s">
        <v>264</v>
      </c>
      <c r="AG56" s="81" t="s">
        <v>263</v>
      </c>
      <c r="AH56" s="81" t="s">
        <v>263</v>
      </c>
      <c r="AI56" s="81" t="s">
        <v>263</v>
      </c>
      <c r="AJ56" s="81" t="s">
        <v>263</v>
      </c>
      <c r="AK56" s="81" t="s">
        <v>263</v>
      </c>
      <c r="AL56" s="81" t="s">
        <v>263</v>
      </c>
      <c r="AM56" s="81" t="s">
        <v>264</v>
      </c>
      <c r="AN56" s="81" t="s">
        <v>263</v>
      </c>
      <c r="AO56" s="81" t="s">
        <v>263</v>
      </c>
      <c r="AP56" s="81" t="s">
        <v>263</v>
      </c>
      <c r="AQ56" s="81" t="s">
        <v>263</v>
      </c>
      <c r="AR56" s="81" t="s">
        <v>264</v>
      </c>
      <c r="AS56" s="81" t="s">
        <v>263</v>
      </c>
      <c r="AT56" s="81" t="s">
        <v>264</v>
      </c>
      <c r="AU56" s="81" t="s">
        <v>264</v>
      </c>
      <c r="AV56" s="81" t="s">
        <v>263</v>
      </c>
      <c r="AW56" s="81" t="s">
        <v>263</v>
      </c>
      <c r="AX56" s="81" t="s">
        <v>263</v>
      </c>
      <c r="AY56" s="81" t="s">
        <v>263</v>
      </c>
      <c r="AZ56" s="64">
        <f t="shared" ref="AZ56" si="5">COUNTIF(C56:AY56,"Y")</f>
        <v>31</v>
      </c>
    </row>
    <row r="57" spans="1:52" ht="39" thickBot="1" x14ac:dyDescent="0.25">
      <c r="A57" s="128" t="s">
        <v>259</v>
      </c>
      <c r="B57" s="136"/>
      <c r="C57" s="81">
        <v>2</v>
      </c>
      <c r="D57" s="81" t="s">
        <v>264</v>
      </c>
      <c r="E57" s="81">
        <v>2</v>
      </c>
      <c r="F57" s="81">
        <v>1</v>
      </c>
      <c r="G57" s="81">
        <v>1</v>
      </c>
      <c r="H57" s="81" t="s">
        <v>264</v>
      </c>
      <c r="I57" s="81" t="s">
        <v>264</v>
      </c>
      <c r="J57" s="81">
        <v>1</v>
      </c>
      <c r="K57" s="81" t="s">
        <v>264</v>
      </c>
      <c r="L57" s="81" t="s">
        <v>264</v>
      </c>
      <c r="M57" s="81">
        <v>1</v>
      </c>
      <c r="N57" s="81">
        <v>1</v>
      </c>
      <c r="O57" s="81">
        <v>1</v>
      </c>
      <c r="P57" s="81" t="s">
        <v>264</v>
      </c>
      <c r="Q57" s="81" t="s">
        <v>264</v>
      </c>
      <c r="R57" s="81" t="s">
        <v>264</v>
      </c>
      <c r="S57" s="81" t="s">
        <v>264</v>
      </c>
      <c r="T57" s="81" t="s">
        <v>264</v>
      </c>
      <c r="U57" s="81">
        <v>2</v>
      </c>
      <c r="V57" s="81">
        <v>1</v>
      </c>
      <c r="W57" s="81">
        <v>1</v>
      </c>
      <c r="X57" s="81">
        <v>2</v>
      </c>
      <c r="Y57" s="81" t="s">
        <v>264</v>
      </c>
      <c r="Z57" s="81" t="s">
        <v>264</v>
      </c>
      <c r="AA57" s="81" t="s">
        <v>264</v>
      </c>
      <c r="AB57" s="81">
        <v>1</v>
      </c>
      <c r="AC57" s="81">
        <v>1</v>
      </c>
      <c r="AD57" s="81">
        <v>1</v>
      </c>
      <c r="AE57" s="81">
        <v>1</v>
      </c>
      <c r="AF57" s="81" t="s">
        <v>264</v>
      </c>
      <c r="AG57" s="81">
        <v>1</v>
      </c>
      <c r="AH57" s="81">
        <v>1</v>
      </c>
      <c r="AI57" s="81">
        <v>1</v>
      </c>
      <c r="AJ57" s="81">
        <v>2</v>
      </c>
      <c r="AK57" s="81">
        <v>2</v>
      </c>
      <c r="AL57" s="81">
        <v>2</v>
      </c>
      <c r="AM57" s="81" t="s">
        <v>264</v>
      </c>
      <c r="AN57" s="81">
        <v>1</v>
      </c>
      <c r="AO57" s="81">
        <v>1</v>
      </c>
      <c r="AP57" s="81">
        <v>1</v>
      </c>
      <c r="AQ57" s="81">
        <v>1</v>
      </c>
      <c r="AR57" s="81" t="s">
        <v>264</v>
      </c>
      <c r="AS57" s="81">
        <v>1</v>
      </c>
      <c r="AT57" s="81" t="s">
        <v>264</v>
      </c>
      <c r="AU57" s="81" t="s">
        <v>264</v>
      </c>
      <c r="AV57" s="81">
        <v>1</v>
      </c>
      <c r="AW57" s="81">
        <v>1</v>
      </c>
      <c r="AX57" s="81">
        <v>1</v>
      </c>
      <c r="AY57" s="81">
        <v>1</v>
      </c>
      <c r="AZ57" s="64">
        <f>COUNTIF(C57:AY57,1)</f>
        <v>24</v>
      </c>
    </row>
    <row r="58" spans="1:52" ht="18.600000000000001" customHeight="1" thickBot="1" x14ac:dyDescent="0.25">
      <c r="A58" s="125" t="s">
        <v>48</v>
      </c>
      <c r="B58" s="72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</row>
    <row r="59" spans="1:52" ht="26.25" thickBot="1" x14ac:dyDescent="0.25">
      <c r="A59" s="126" t="s">
        <v>260</v>
      </c>
      <c r="B59" s="66" t="s">
        <v>110</v>
      </c>
      <c r="C59" s="81">
        <v>1</v>
      </c>
      <c r="D59" s="81">
        <v>1</v>
      </c>
      <c r="E59" s="81">
        <v>1</v>
      </c>
      <c r="F59" s="81">
        <v>1</v>
      </c>
      <c r="G59" s="81">
        <v>1</v>
      </c>
      <c r="H59" s="81">
        <v>1</v>
      </c>
      <c r="I59" s="81">
        <v>1</v>
      </c>
      <c r="J59" s="81">
        <v>1</v>
      </c>
      <c r="K59" s="81">
        <v>1</v>
      </c>
      <c r="L59" s="81">
        <v>1</v>
      </c>
      <c r="M59" s="81">
        <v>1</v>
      </c>
      <c r="N59" s="81">
        <v>1</v>
      </c>
      <c r="O59" s="81">
        <v>1</v>
      </c>
      <c r="P59" s="81">
        <v>1</v>
      </c>
      <c r="Q59" s="81">
        <v>1</v>
      </c>
      <c r="R59" s="81">
        <v>1</v>
      </c>
      <c r="S59" s="81">
        <v>1</v>
      </c>
      <c r="T59" s="81">
        <v>1</v>
      </c>
      <c r="U59" s="81">
        <v>1</v>
      </c>
      <c r="V59" s="81">
        <v>1</v>
      </c>
      <c r="W59" s="81">
        <v>1</v>
      </c>
      <c r="X59" s="81">
        <v>1</v>
      </c>
      <c r="Y59" s="81">
        <v>2</v>
      </c>
      <c r="Z59" s="81">
        <v>1</v>
      </c>
      <c r="AA59" s="81">
        <v>1</v>
      </c>
      <c r="AB59" s="81">
        <v>1</v>
      </c>
      <c r="AC59" s="81">
        <v>1</v>
      </c>
      <c r="AD59" s="81">
        <v>1</v>
      </c>
      <c r="AE59" s="81">
        <v>1</v>
      </c>
      <c r="AF59" s="81">
        <v>1</v>
      </c>
      <c r="AG59" s="81">
        <v>2</v>
      </c>
      <c r="AH59" s="81">
        <v>1</v>
      </c>
      <c r="AI59" s="81">
        <v>1</v>
      </c>
      <c r="AJ59" s="81">
        <v>1</v>
      </c>
      <c r="AK59" s="81">
        <v>1</v>
      </c>
      <c r="AL59" s="81">
        <v>1</v>
      </c>
      <c r="AM59" s="81">
        <v>1</v>
      </c>
      <c r="AN59" s="81">
        <v>1</v>
      </c>
      <c r="AO59" s="81">
        <v>1</v>
      </c>
      <c r="AP59" s="81">
        <v>1</v>
      </c>
      <c r="AQ59" s="81">
        <v>1</v>
      </c>
      <c r="AR59" s="81">
        <v>1</v>
      </c>
      <c r="AS59" s="81">
        <v>1</v>
      </c>
      <c r="AT59" s="81">
        <v>1</v>
      </c>
      <c r="AU59" s="81">
        <v>1</v>
      </c>
      <c r="AV59" s="81">
        <v>1</v>
      </c>
      <c r="AW59" s="81">
        <v>1</v>
      </c>
      <c r="AX59" s="81">
        <v>1</v>
      </c>
      <c r="AY59" s="81">
        <v>1</v>
      </c>
      <c r="AZ59" s="64">
        <f>COUNTIF(C59:AY59,1)</f>
        <v>47</v>
      </c>
    </row>
    <row r="61" spans="1:52" ht="13.15" customHeight="1" x14ac:dyDescent="0.2">
      <c r="A61" s="70"/>
      <c r="B61" s="7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52" x14ac:dyDescent="0.2">
      <c r="A62" s="70"/>
      <c r="B62" s="7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</row>
    <row r="63" spans="1:52" x14ac:dyDescent="0.2">
      <c r="A63" s="70"/>
      <c r="B63" s="7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</row>
  </sheetData>
  <mergeCells count="10">
    <mergeCell ref="AZ1:AZ2"/>
    <mergeCell ref="B5:B6"/>
    <mergeCell ref="B50:B51"/>
    <mergeCell ref="B56:B57"/>
    <mergeCell ref="B46:B47"/>
    <mergeCell ref="B1:B2"/>
    <mergeCell ref="B10:B11"/>
    <mergeCell ref="B21:B41"/>
    <mergeCell ref="B12:B20"/>
    <mergeCell ref="B42:B43"/>
  </mergeCells>
  <conditionalFormatting sqref="C8:AY8">
    <cfRule type="expression" dxfId="121" priority="27">
      <formula>AND(CELL("type",C8)="v",C8&lt;20)</formula>
    </cfRule>
  </conditionalFormatting>
  <conditionalFormatting sqref="AZ52 AZ50 AZ4:AZ8 AZ10:AZ48">
    <cfRule type="cellIs" dxfId="120" priority="26" operator="greaterThan">
      <formula>0</formula>
    </cfRule>
  </conditionalFormatting>
  <conditionalFormatting sqref="C10:AY13 C15:AY48 C50:AY52">
    <cfRule type="cellIs" dxfId="119" priority="23" operator="equal">
      <formula>"N"</formula>
    </cfRule>
  </conditionalFormatting>
  <conditionalFormatting sqref="C55:AY57">
    <cfRule type="cellIs" dxfId="118" priority="22" operator="equal">
      <formula>1</formula>
    </cfRule>
  </conditionalFormatting>
  <conditionalFormatting sqref="AZ55:AZ56">
    <cfRule type="cellIs" dxfId="117" priority="19" operator="greaterThan">
      <formula>0</formula>
    </cfRule>
  </conditionalFormatting>
  <conditionalFormatting sqref="C32:AY32">
    <cfRule type="cellIs" dxfId="116" priority="16" operator="equal">
      <formula>"N"</formula>
    </cfRule>
  </conditionalFormatting>
  <conditionalFormatting sqref="C59:AY59">
    <cfRule type="cellIs" dxfId="115" priority="11" operator="equal">
      <formula>1</formula>
    </cfRule>
  </conditionalFormatting>
  <conditionalFormatting sqref="AZ59">
    <cfRule type="cellIs" dxfId="114" priority="12" operator="greaterThan">
      <formula>0</formula>
    </cfRule>
  </conditionalFormatting>
  <conditionalFormatting sqref="C4:AY7">
    <cfRule type="expression" dxfId="113" priority="8">
      <formula>AND(CELL("type",C4)="v",C4&lt;5)</formula>
    </cfRule>
  </conditionalFormatting>
  <conditionalFormatting sqref="C55:AY56">
    <cfRule type="cellIs" dxfId="112" priority="13" operator="equal">
      <formula>"Y"</formula>
    </cfRule>
  </conditionalFormatting>
  <conditionalFormatting sqref="AZ51">
    <cfRule type="cellIs" dxfId="111" priority="6" operator="greaterThan">
      <formula>0</formula>
    </cfRule>
  </conditionalFormatting>
  <conditionalFormatting sqref="AZ57">
    <cfRule type="cellIs" dxfId="110" priority="3" operator="greaterThan">
      <formula>0</formula>
    </cfRule>
  </conditionalFormatting>
  <conditionalFormatting sqref="C57:AY57">
    <cfRule type="cellIs" dxfId="109" priority="2" operator="equal">
      <formula>2</formula>
    </cfRule>
  </conditionalFormatting>
  <conditionalFormatting sqref="C14:AY14">
    <cfRule type="cellIs" dxfId="108" priority="1" operator="equal">
      <formula>"N"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2023-203 Scoring Sheets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showGridLines="0" zoomScale="120" zoomScaleNormal="12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J6" sqref="J6"/>
    </sheetView>
  </sheetViews>
  <sheetFormatPr defaultColWidth="9.140625" defaultRowHeight="12" x14ac:dyDescent="0.2"/>
  <cols>
    <col min="1" max="1" width="9.42578125" style="21" customWidth="1"/>
    <col min="2" max="2" width="13.85546875" style="20" customWidth="1"/>
    <col min="3" max="3" width="10" style="21" customWidth="1"/>
    <col min="4" max="4" width="16.42578125" style="20" customWidth="1"/>
    <col min="5" max="5" width="7" style="22" customWidth="1"/>
    <col min="6" max="6" width="4.7109375" style="22" customWidth="1"/>
    <col min="7" max="7" width="9.140625" style="21" bestFit="1" customWidth="1"/>
    <col min="8" max="8" width="8.140625" style="21" customWidth="1"/>
    <col min="9" max="9" width="6.28515625" style="22" bestFit="1" customWidth="1"/>
    <col min="10" max="10" width="15.5703125" style="21" customWidth="1"/>
    <col min="11" max="11" width="10.28515625" style="21" customWidth="1"/>
    <col min="12" max="12" width="8.140625" style="21" customWidth="1"/>
    <col min="13" max="13" width="5.7109375" style="21" customWidth="1"/>
    <col min="14" max="14" width="10.7109375" style="22" customWidth="1"/>
    <col min="15" max="15" width="10.7109375" style="22" hidden="1" customWidth="1"/>
    <col min="16" max="16" width="9.5703125" style="21" hidden="1" customWidth="1"/>
    <col min="17" max="17" width="10" style="21" hidden="1" customWidth="1"/>
    <col min="18" max="18" width="10.5703125" style="22" customWidth="1"/>
    <col min="19" max="19" width="9.42578125" style="21" customWidth="1"/>
    <col min="20" max="20" width="8.85546875" style="21" customWidth="1"/>
    <col min="21" max="21" width="7.28515625" style="21" customWidth="1"/>
    <col min="22" max="16384" width="9.140625" style="21"/>
  </cols>
  <sheetData>
    <row r="1" spans="1:21" s="23" customFormat="1" ht="78" customHeight="1" x14ac:dyDescent="0.2">
      <c r="A1" s="28" t="s">
        <v>0</v>
      </c>
      <c r="B1" s="28" t="s">
        <v>2</v>
      </c>
      <c r="C1" s="28" t="s">
        <v>39</v>
      </c>
      <c r="D1" s="28" t="s">
        <v>1</v>
      </c>
      <c r="E1" s="28" t="s">
        <v>41</v>
      </c>
      <c r="F1" s="28" t="s">
        <v>23</v>
      </c>
      <c r="G1" s="28" t="s">
        <v>58</v>
      </c>
      <c r="H1" s="28" t="s">
        <v>12</v>
      </c>
      <c r="I1" s="28" t="s">
        <v>48</v>
      </c>
      <c r="J1" s="28" t="s">
        <v>47</v>
      </c>
      <c r="K1" s="28" t="s">
        <v>248</v>
      </c>
      <c r="L1" s="28" t="s">
        <v>249</v>
      </c>
      <c r="M1" s="28" t="s">
        <v>7</v>
      </c>
      <c r="N1" s="28" t="s">
        <v>9</v>
      </c>
      <c r="O1" s="28" t="s">
        <v>3</v>
      </c>
      <c r="P1" s="129" t="s">
        <v>14</v>
      </c>
      <c r="Q1" s="28" t="s">
        <v>15</v>
      </c>
      <c r="R1" s="28" t="s">
        <v>10</v>
      </c>
      <c r="S1" s="130" t="s">
        <v>61</v>
      </c>
      <c r="T1" s="28" t="s">
        <v>4</v>
      </c>
      <c r="U1" s="28" t="s">
        <v>6</v>
      </c>
    </row>
    <row r="2" spans="1:21" s="156" customFormat="1" ht="26.25" customHeight="1" x14ac:dyDescent="0.2">
      <c r="A2" s="145" t="s">
        <v>265</v>
      </c>
      <c r="B2" s="146"/>
      <c r="C2" s="147"/>
      <c r="D2" s="147"/>
      <c r="E2" s="157"/>
      <c r="F2" s="148"/>
      <c r="G2" s="149"/>
      <c r="H2" s="150"/>
      <c r="I2" s="148"/>
      <c r="J2" s="150"/>
      <c r="K2" s="150"/>
      <c r="L2" s="150"/>
      <c r="M2" s="151"/>
      <c r="N2" s="152"/>
      <c r="O2" s="148"/>
      <c r="P2" s="153"/>
      <c r="Q2" s="154"/>
      <c r="R2" s="148"/>
      <c r="S2" s="151"/>
      <c r="T2" s="155"/>
      <c r="U2" s="152"/>
    </row>
    <row r="3" spans="1:21" x14ac:dyDescent="0.2">
      <c r="A3" s="79" t="s">
        <v>115</v>
      </c>
      <c r="B3" s="123" t="s">
        <v>164</v>
      </c>
      <c r="C3" s="79" t="s">
        <v>200</v>
      </c>
      <c r="D3" s="79" t="s">
        <v>218</v>
      </c>
      <c r="E3" s="76" t="s">
        <v>80</v>
      </c>
      <c r="F3" s="76">
        <v>88</v>
      </c>
      <c r="G3" s="115">
        <v>2802600</v>
      </c>
      <c r="H3" s="25" t="s">
        <v>263</v>
      </c>
      <c r="I3" s="76">
        <v>1</v>
      </c>
      <c r="J3" s="25" t="s">
        <v>264</v>
      </c>
      <c r="K3" s="25" t="s">
        <v>263</v>
      </c>
      <c r="L3" s="25">
        <v>2</v>
      </c>
      <c r="M3" s="29">
        <v>20</v>
      </c>
      <c r="N3" s="24" t="s">
        <v>263</v>
      </c>
      <c r="O3" s="76" t="s">
        <v>101</v>
      </c>
      <c r="P3" s="74" t="str">
        <f t="shared" ref="P3:P50" si="0">O3</f>
        <v>NC</v>
      </c>
      <c r="Q3" s="116">
        <v>204481.52</v>
      </c>
      <c r="R3" s="76" t="s">
        <v>99</v>
      </c>
      <c r="S3" s="29" t="s">
        <v>263</v>
      </c>
      <c r="T3" s="26" t="s">
        <v>263</v>
      </c>
      <c r="U3" s="27">
        <v>43</v>
      </c>
    </row>
    <row r="4" spans="1:21" ht="48" x14ac:dyDescent="0.2">
      <c r="A4" s="79" t="s">
        <v>116</v>
      </c>
      <c r="B4" s="123" t="s">
        <v>165</v>
      </c>
      <c r="C4" s="79" t="s">
        <v>201</v>
      </c>
      <c r="D4" s="79" t="s">
        <v>219</v>
      </c>
      <c r="E4" s="76" t="s">
        <v>80</v>
      </c>
      <c r="F4" s="76">
        <v>90</v>
      </c>
      <c r="G4" s="115">
        <v>2950000</v>
      </c>
      <c r="H4" s="25" t="s">
        <v>263</v>
      </c>
      <c r="I4" s="76">
        <v>1</v>
      </c>
      <c r="J4" s="25" t="s">
        <v>264</v>
      </c>
      <c r="K4" s="25" t="s">
        <v>264</v>
      </c>
      <c r="L4" s="25" t="s">
        <v>264</v>
      </c>
      <c r="M4" s="29">
        <v>20</v>
      </c>
      <c r="N4" s="24" t="s">
        <v>263</v>
      </c>
      <c r="O4" s="76" t="s">
        <v>101</v>
      </c>
      <c r="P4" s="74" t="str">
        <f t="shared" si="0"/>
        <v>NC</v>
      </c>
      <c r="Q4" s="116">
        <v>210453</v>
      </c>
      <c r="R4" s="76" t="s">
        <v>99</v>
      </c>
      <c r="S4" s="29" t="s">
        <v>263</v>
      </c>
      <c r="T4" s="26" t="s">
        <v>263</v>
      </c>
      <c r="U4" s="27">
        <v>40</v>
      </c>
    </row>
    <row r="5" spans="1:21" ht="24" x14ac:dyDescent="0.2">
      <c r="A5" s="79" t="s">
        <v>117</v>
      </c>
      <c r="B5" s="123" t="s">
        <v>88</v>
      </c>
      <c r="C5" s="79" t="s">
        <v>92</v>
      </c>
      <c r="D5" s="79" t="s">
        <v>97</v>
      </c>
      <c r="E5" s="76" t="s">
        <v>40</v>
      </c>
      <c r="F5" s="76">
        <v>75</v>
      </c>
      <c r="G5" s="115">
        <v>2750000</v>
      </c>
      <c r="H5" s="25" t="s">
        <v>263</v>
      </c>
      <c r="I5" s="76">
        <v>1</v>
      </c>
      <c r="J5" s="25" t="s">
        <v>264</v>
      </c>
      <c r="K5" s="25" t="s">
        <v>263</v>
      </c>
      <c r="L5" s="25">
        <v>2</v>
      </c>
      <c r="M5" s="29">
        <v>20</v>
      </c>
      <c r="N5" s="24" t="s">
        <v>263</v>
      </c>
      <c r="O5" s="76" t="s">
        <v>101</v>
      </c>
      <c r="P5" s="74" t="str">
        <f t="shared" si="0"/>
        <v>NC</v>
      </c>
      <c r="Q5" s="116">
        <v>244035</v>
      </c>
      <c r="R5" s="76" t="s">
        <v>100</v>
      </c>
      <c r="S5" s="29" t="s">
        <v>263</v>
      </c>
      <c r="T5" s="26" t="s">
        <v>263</v>
      </c>
      <c r="U5" s="27">
        <v>4</v>
      </c>
    </row>
    <row r="6" spans="1:21" ht="60" x14ac:dyDescent="0.2">
      <c r="A6" s="79" t="s">
        <v>118</v>
      </c>
      <c r="B6" s="123" t="s">
        <v>68</v>
      </c>
      <c r="C6" s="79" t="s">
        <v>74</v>
      </c>
      <c r="D6" s="79" t="s">
        <v>79</v>
      </c>
      <c r="E6" s="76" t="s">
        <v>80</v>
      </c>
      <c r="F6" s="76">
        <v>106</v>
      </c>
      <c r="G6" s="115">
        <v>3458400</v>
      </c>
      <c r="H6" s="25" t="s">
        <v>263</v>
      </c>
      <c r="I6" s="76">
        <v>1</v>
      </c>
      <c r="J6" s="25" t="s">
        <v>264</v>
      </c>
      <c r="K6" s="25" t="s">
        <v>263</v>
      </c>
      <c r="L6" s="25">
        <v>1</v>
      </c>
      <c r="M6" s="29">
        <v>20</v>
      </c>
      <c r="N6" s="24" t="s">
        <v>263</v>
      </c>
      <c r="O6" s="76" t="s">
        <v>101</v>
      </c>
      <c r="P6" s="74" t="str">
        <f t="shared" si="0"/>
        <v>NC</v>
      </c>
      <c r="Q6" s="116">
        <v>209481.16</v>
      </c>
      <c r="R6" s="76" t="s">
        <v>99</v>
      </c>
      <c r="S6" s="29" t="s">
        <v>263</v>
      </c>
      <c r="T6" s="26" t="s">
        <v>263</v>
      </c>
      <c r="U6" s="27">
        <v>32</v>
      </c>
    </row>
    <row r="7" spans="1:21" ht="24" x14ac:dyDescent="0.2">
      <c r="A7" s="79" t="s">
        <v>119</v>
      </c>
      <c r="B7" s="123" t="s">
        <v>62</v>
      </c>
      <c r="C7" s="79" t="s">
        <v>202</v>
      </c>
      <c r="D7" s="79" t="s">
        <v>76</v>
      </c>
      <c r="E7" s="76" t="s">
        <v>80</v>
      </c>
      <c r="F7" s="76">
        <v>106</v>
      </c>
      <c r="G7" s="115">
        <v>3458000</v>
      </c>
      <c r="H7" s="25" t="s">
        <v>263</v>
      </c>
      <c r="I7" s="76">
        <v>1</v>
      </c>
      <c r="J7" s="25" t="s">
        <v>264</v>
      </c>
      <c r="K7" s="25" t="s">
        <v>263</v>
      </c>
      <c r="L7" s="25">
        <v>1</v>
      </c>
      <c r="M7" s="29">
        <v>20</v>
      </c>
      <c r="N7" s="24" t="s">
        <v>263</v>
      </c>
      <c r="O7" s="76" t="s">
        <v>101</v>
      </c>
      <c r="P7" s="74" t="str">
        <f t="shared" si="0"/>
        <v>NC</v>
      </c>
      <c r="Q7" s="116">
        <v>209456.93</v>
      </c>
      <c r="R7" s="76" t="s">
        <v>99</v>
      </c>
      <c r="S7" s="29" t="s">
        <v>263</v>
      </c>
      <c r="T7" s="26" t="s">
        <v>263</v>
      </c>
      <c r="U7" s="27">
        <v>38</v>
      </c>
    </row>
    <row r="8" spans="1:21" ht="36" x14ac:dyDescent="0.2">
      <c r="A8" s="79" t="s">
        <v>120</v>
      </c>
      <c r="B8" s="123" t="s">
        <v>84</v>
      </c>
      <c r="C8" s="79" t="s">
        <v>91</v>
      </c>
      <c r="D8" s="79" t="s">
        <v>94</v>
      </c>
      <c r="E8" s="76" t="s">
        <v>40</v>
      </c>
      <c r="F8" s="76">
        <v>100</v>
      </c>
      <c r="G8" s="115">
        <v>3350000</v>
      </c>
      <c r="H8" s="25" t="s">
        <v>263</v>
      </c>
      <c r="I8" s="76">
        <v>1</v>
      </c>
      <c r="J8" s="25" t="s">
        <v>264</v>
      </c>
      <c r="K8" s="25" t="s">
        <v>264</v>
      </c>
      <c r="L8" s="25" t="s">
        <v>264</v>
      </c>
      <c r="M8" s="29">
        <v>20</v>
      </c>
      <c r="N8" s="27" t="s">
        <v>263</v>
      </c>
      <c r="O8" s="76" t="s">
        <v>101</v>
      </c>
      <c r="P8" s="74" t="str">
        <f t="shared" si="0"/>
        <v>NC</v>
      </c>
      <c r="Q8" s="116">
        <v>215090.1</v>
      </c>
      <c r="R8" s="76" t="s">
        <v>100</v>
      </c>
      <c r="S8" s="29" t="s">
        <v>263</v>
      </c>
      <c r="T8" s="26" t="s">
        <v>263</v>
      </c>
      <c r="U8" s="27">
        <v>47</v>
      </c>
    </row>
    <row r="9" spans="1:21" ht="24" x14ac:dyDescent="0.2">
      <c r="A9" s="79" t="s">
        <v>121</v>
      </c>
      <c r="B9" s="123" t="s">
        <v>199</v>
      </c>
      <c r="C9" s="79" t="s">
        <v>203</v>
      </c>
      <c r="D9" s="79" t="s">
        <v>220</v>
      </c>
      <c r="E9" s="76" t="s">
        <v>40</v>
      </c>
      <c r="F9" s="76">
        <v>102</v>
      </c>
      <c r="G9" s="115">
        <v>3458400</v>
      </c>
      <c r="H9" s="25" t="s">
        <v>263</v>
      </c>
      <c r="I9" s="76">
        <v>1</v>
      </c>
      <c r="J9" s="25" t="s">
        <v>263</v>
      </c>
      <c r="K9" s="25" t="s">
        <v>264</v>
      </c>
      <c r="L9" s="25" t="s">
        <v>264</v>
      </c>
      <c r="M9" s="29">
        <v>20</v>
      </c>
      <c r="N9" s="27" t="s">
        <v>263</v>
      </c>
      <c r="O9" s="76" t="s">
        <v>101</v>
      </c>
      <c r="P9" s="74" t="str">
        <f t="shared" si="0"/>
        <v>NC</v>
      </c>
      <c r="Q9" s="116">
        <v>232583.98</v>
      </c>
      <c r="R9" s="76" t="s">
        <v>100</v>
      </c>
      <c r="S9" s="29" t="s">
        <v>263</v>
      </c>
      <c r="T9" s="26" t="s">
        <v>263</v>
      </c>
      <c r="U9" s="27">
        <v>17</v>
      </c>
    </row>
    <row r="10" spans="1:21" ht="60" x14ac:dyDescent="0.2">
      <c r="A10" s="79" t="s">
        <v>122</v>
      </c>
      <c r="B10" s="123" t="s">
        <v>167</v>
      </c>
      <c r="C10" s="79" t="s">
        <v>204</v>
      </c>
      <c r="D10" s="79" t="s">
        <v>221</v>
      </c>
      <c r="E10" s="76" t="s">
        <v>80</v>
      </c>
      <c r="F10" s="76">
        <v>108</v>
      </c>
      <c r="G10" s="115">
        <v>3362000</v>
      </c>
      <c r="H10" s="25" t="s">
        <v>263</v>
      </c>
      <c r="I10" s="76">
        <v>1</v>
      </c>
      <c r="J10" s="25" t="s">
        <v>264</v>
      </c>
      <c r="K10" s="25" t="s">
        <v>263</v>
      </c>
      <c r="L10" s="25">
        <v>1</v>
      </c>
      <c r="M10" s="29">
        <v>20</v>
      </c>
      <c r="N10" s="27" t="s">
        <v>263</v>
      </c>
      <c r="O10" s="76" t="s">
        <v>101</v>
      </c>
      <c r="P10" s="74" t="str">
        <f t="shared" si="0"/>
        <v>NC</v>
      </c>
      <c r="Q10" s="116">
        <v>199870.9</v>
      </c>
      <c r="R10" s="76" t="s">
        <v>99</v>
      </c>
      <c r="S10" s="29" t="s">
        <v>263</v>
      </c>
      <c r="T10" s="26" t="s">
        <v>263</v>
      </c>
      <c r="U10" s="27">
        <v>28</v>
      </c>
    </row>
    <row r="11" spans="1:21" ht="36" x14ac:dyDescent="0.2">
      <c r="A11" s="79" t="s">
        <v>123</v>
      </c>
      <c r="B11" s="123" t="s">
        <v>168</v>
      </c>
      <c r="C11" s="79" t="s">
        <v>205</v>
      </c>
      <c r="D11" s="79" t="s">
        <v>222</v>
      </c>
      <c r="E11" s="76" t="s">
        <v>40</v>
      </c>
      <c r="F11" s="76">
        <v>113</v>
      </c>
      <c r="G11" s="115">
        <v>1950000</v>
      </c>
      <c r="H11" s="25" t="s">
        <v>263</v>
      </c>
      <c r="I11" s="76">
        <v>1</v>
      </c>
      <c r="J11" s="25" t="s">
        <v>263</v>
      </c>
      <c r="K11" s="25" t="s">
        <v>264</v>
      </c>
      <c r="L11" s="25" t="s">
        <v>264</v>
      </c>
      <c r="M11" s="29">
        <v>20</v>
      </c>
      <c r="N11" s="27" t="s">
        <v>263</v>
      </c>
      <c r="O11" s="76" t="s">
        <v>101</v>
      </c>
      <c r="P11" s="74" t="str">
        <f t="shared" si="0"/>
        <v>NC</v>
      </c>
      <c r="Q11" s="116">
        <v>177420.87</v>
      </c>
      <c r="R11" s="76" t="s">
        <v>99</v>
      </c>
      <c r="S11" s="29" t="s">
        <v>263</v>
      </c>
      <c r="T11" s="26" t="s">
        <v>263</v>
      </c>
      <c r="U11" s="27">
        <v>34</v>
      </c>
    </row>
    <row r="12" spans="1:21" ht="36" x14ac:dyDescent="0.2">
      <c r="A12" s="79" t="s">
        <v>124</v>
      </c>
      <c r="B12" s="123" t="s">
        <v>169</v>
      </c>
      <c r="C12" s="79" t="s">
        <v>205</v>
      </c>
      <c r="D12" s="79" t="s">
        <v>222</v>
      </c>
      <c r="E12" s="76" t="s">
        <v>80</v>
      </c>
      <c r="F12" s="76">
        <v>80</v>
      </c>
      <c r="G12" s="115">
        <v>1900000</v>
      </c>
      <c r="H12" s="25" t="s">
        <v>263</v>
      </c>
      <c r="I12" s="76">
        <v>1</v>
      </c>
      <c r="J12" s="25" t="s">
        <v>264</v>
      </c>
      <c r="K12" s="25" t="s">
        <v>264</v>
      </c>
      <c r="L12" s="25" t="s">
        <v>264</v>
      </c>
      <c r="M12" s="29">
        <v>20</v>
      </c>
      <c r="N12" s="27" t="s">
        <v>263</v>
      </c>
      <c r="O12" s="76" t="s">
        <v>101</v>
      </c>
      <c r="P12" s="74" t="str">
        <f t="shared" si="0"/>
        <v>NC</v>
      </c>
      <c r="Q12" s="116">
        <v>175631.25</v>
      </c>
      <c r="R12" s="76" t="s">
        <v>99</v>
      </c>
      <c r="S12" s="29" t="s">
        <v>263</v>
      </c>
      <c r="T12" s="26" t="s">
        <v>263</v>
      </c>
      <c r="U12" s="27">
        <v>11</v>
      </c>
    </row>
    <row r="13" spans="1:21" ht="24" x14ac:dyDescent="0.2">
      <c r="A13" s="79" t="s">
        <v>125</v>
      </c>
      <c r="B13" s="123" t="s">
        <v>65</v>
      </c>
      <c r="C13" s="79" t="s">
        <v>206</v>
      </c>
      <c r="D13" s="79" t="s">
        <v>93</v>
      </c>
      <c r="E13" s="76" t="s">
        <v>80</v>
      </c>
      <c r="F13" s="76">
        <v>120</v>
      </c>
      <c r="G13" s="115">
        <v>3458000</v>
      </c>
      <c r="H13" s="25" t="s">
        <v>263</v>
      </c>
      <c r="I13" s="76">
        <v>1</v>
      </c>
      <c r="J13" s="25" t="s">
        <v>264</v>
      </c>
      <c r="K13" s="25" t="s">
        <v>263</v>
      </c>
      <c r="L13" s="25">
        <v>1</v>
      </c>
      <c r="M13" s="29">
        <v>20</v>
      </c>
      <c r="N13" s="27" t="s">
        <v>263</v>
      </c>
      <c r="O13" s="76" t="s">
        <v>101</v>
      </c>
      <c r="P13" s="74" t="str">
        <f t="shared" si="0"/>
        <v>NC</v>
      </c>
      <c r="Q13" s="116">
        <v>191789.33</v>
      </c>
      <c r="R13" s="76" t="s">
        <v>99</v>
      </c>
      <c r="S13" s="29" t="s">
        <v>263</v>
      </c>
      <c r="T13" s="26" t="s">
        <v>263</v>
      </c>
      <c r="U13" s="27">
        <v>9</v>
      </c>
    </row>
    <row r="14" spans="1:21" ht="48" x14ac:dyDescent="0.2">
      <c r="A14" s="79" t="s">
        <v>126</v>
      </c>
      <c r="B14" s="123" t="s">
        <v>170</v>
      </c>
      <c r="C14" s="79" t="s">
        <v>204</v>
      </c>
      <c r="D14" s="79" t="s">
        <v>223</v>
      </c>
      <c r="E14" s="76" t="s">
        <v>80</v>
      </c>
      <c r="F14" s="76">
        <v>108</v>
      </c>
      <c r="G14" s="115">
        <v>3360000</v>
      </c>
      <c r="H14" s="25" t="s">
        <v>263</v>
      </c>
      <c r="I14" s="76">
        <v>1</v>
      </c>
      <c r="J14" s="25" t="s">
        <v>264</v>
      </c>
      <c r="K14" s="25" t="s">
        <v>263</v>
      </c>
      <c r="L14" s="25">
        <v>1</v>
      </c>
      <c r="M14" s="29">
        <v>20</v>
      </c>
      <c r="N14" s="27" t="s">
        <v>263</v>
      </c>
      <c r="O14" s="76" t="s">
        <v>101</v>
      </c>
      <c r="P14" s="74" t="str">
        <f t="shared" si="0"/>
        <v>NC</v>
      </c>
      <c r="Q14" s="116">
        <v>199752</v>
      </c>
      <c r="R14" s="76" t="s">
        <v>99</v>
      </c>
      <c r="S14" s="29" t="s">
        <v>263</v>
      </c>
      <c r="T14" s="26" t="s">
        <v>263</v>
      </c>
      <c r="U14" s="27">
        <v>44</v>
      </c>
    </row>
    <row r="15" spans="1:21" ht="36" x14ac:dyDescent="0.2">
      <c r="A15" s="79" t="s">
        <v>127</v>
      </c>
      <c r="B15" s="123" t="s">
        <v>171</v>
      </c>
      <c r="C15" s="79" t="s">
        <v>207</v>
      </c>
      <c r="D15" s="79" t="s">
        <v>224</v>
      </c>
      <c r="E15" s="76" t="s">
        <v>80</v>
      </c>
      <c r="F15" s="76">
        <v>98</v>
      </c>
      <c r="G15" s="115">
        <v>3458400</v>
      </c>
      <c r="H15" s="25" t="s">
        <v>263</v>
      </c>
      <c r="I15" s="76">
        <v>1</v>
      </c>
      <c r="J15" s="25" t="s">
        <v>264</v>
      </c>
      <c r="K15" s="25" t="s">
        <v>263</v>
      </c>
      <c r="L15" s="25">
        <v>1</v>
      </c>
      <c r="M15" s="29">
        <v>20</v>
      </c>
      <c r="N15" s="27" t="s">
        <v>263</v>
      </c>
      <c r="O15" s="76" t="s">
        <v>101</v>
      </c>
      <c r="P15" s="74" t="str">
        <f t="shared" si="0"/>
        <v>NC</v>
      </c>
      <c r="Q15" s="116">
        <v>210720.95</v>
      </c>
      <c r="R15" s="76" t="s">
        <v>100</v>
      </c>
      <c r="S15" s="29" t="s">
        <v>263</v>
      </c>
      <c r="T15" s="26" t="s">
        <v>263</v>
      </c>
      <c r="U15" s="27">
        <v>49</v>
      </c>
    </row>
    <row r="16" spans="1:21" ht="24" x14ac:dyDescent="0.2">
      <c r="A16" s="79" t="s">
        <v>129</v>
      </c>
      <c r="B16" s="123" t="s">
        <v>172</v>
      </c>
      <c r="C16" s="79" t="s">
        <v>209</v>
      </c>
      <c r="D16" s="79" t="s">
        <v>225</v>
      </c>
      <c r="E16" s="76" t="s">
        <v>40</v>
      </c>
      <c r="F16" s="76">
        <v>120</v>
      </c>
      <c r="G16" s="115">
        <v>3458400</v>
      </c>
      <c r="H16" s="27" t="s">
        <v>263</v>
      </c>
      <c r="I16" s="76">
        <v>1</v>
      </c>
      <c r="J16" s="27" t="s">
        <v>263</v>
      </c>
      <c r="K16" s="27" t="s">
        <v>264</v>
      </c>
      <c r="L16" s="27" t="s">
        <v>264</v>
      </c>
      <c r="M16" s="27">
        <v>20</v>
      </c>
      <c r="N16" s="27" t="s">
        <v>263</v>
      </c>
      <c r="O16" s="76" t="s">
        <v>101</v>
      </c>
      <c r="P16" s="74" t="str">
        <f t="shared" si="0"/>
        <v>NC</v>
      </c>
      <c r="Q16" s="116">
        <v>185041.69</v>
      </c>
      <c r="R16" s="76" t="s">
        <v>99</v>
      </c>
      <c r="S16" s="29" t="s">
        <v>263</v>
      </c>
      <c r="T16" s="27" t="s">
        <v>263</v>
      </c>
      <c r="U16" s="27">
        <v>6</v>
      </c>
    </row>
    <row r="17" spans="1:21" ht="36" x14ac:dyDescent="0.2">
      <c r="A17" s="79" t="s">
        <v>130</v>
      </c>
      <c r="B17" s="123" t="s">
        <v>173</v>
      </c>
      <c r="C17" s="79" t="s">
        <v>204</v>
      </c>
      <c r="D17" s="79" t="s">
        <v>226</v>
      </c>
      <c r="E17" s="76" t="s">
        <v>40</v>
      </c>
      <c r="F17" s="76">
        <v>110</v>
      </c>
      <c r="G17" s="115">
        <v>3300000</v>
      </c>
      <c r="H17" s="25" t="s">
        <v>263</v>
      </c>
      <c r="I17" s="76">
        <v>1</v>
      </c>
      <c r="J17" s="25" t="s">
        <v>263</v>
      </c>
      <c r="K17" s="25" t="s">
        <v>264</v>
      </c>
      <c r="L17" s="25" t="s">
        <v>264</v>
      </c>
      <c r="M17" s="29">
        <v>20</v>
      </c>
      <c r="N17" s="27" t="s">
        <v>263</v>
      </c>
      <c r="O17" s="76" t="s">
        <v>101</v>
      </c>
      <c r="P17" s="74" t="str">
        <f t="shared" si="0"/>
        <v>NC</v>
      </c>
      <c r="Q17" s="116">
        <v>199665</v>
      </c>
      <c r="R17" s="76" t="s">
        <v>99</v>
      </c>
      <c r="S17" s="29" t="s">
        <v>263</v>
      </c>
      <c r="T17" s="26" t="s">
        <v>263</v>
      </c>
      <c r="U17" s="27">
        <v>33</v>
      </c>
    </row>
    <row r="18" spans="1:21" ht="60" x14ac:dyDescent="0.2">
      <c r="A18" s="79" t="s">
        <v>131</v>
      </c>
      <c r="B18" s="123" t="s">
        <v>174</v>
      </c>
      <c r="C18" s="79" t="s">
        <v>210</v>
      </c>
      <c r="D18" s="79" t="s">
        <v>227</v>
      </c>
      <c r="E18" s="76" t="s">
        <v>80</v>
      </c>
      <c r="F18" s="76">
        <v>75</v>
      </c>
      <c r="G18" s="115">
        <v>2324124</v>
      </c>
      <c r="H18" s="25" t="s">
        <v>263</v>
      </c>
      <c r="I18" s="76">
        <v>1</v>
      </c>
      <c r="J18" s="25" t="s">
        <v>264</v>
      </c>
      <c r="K18" s="25" t="s">
        <v>264</v>
      </c>
      <c r="L18" s="25" t="s">
        <v>264</v>
      </c>
      <c r="M18" s="29">
        <v>20</v>
      </c>
      <c r="N18" s="24" t="s">
        <v>263</v>
      </c>
      <c r="O18" s="76" t="s">
        <v>101</v>
      </c>
      <c r="P18" s="74" t="str">
        <f t="shared" si="0"/>
        <v>NC</v>
      </c>
      <c r="Q18" s="116">
        <v>198963.61</v>
      </c>
      <c r="R18" s="76" t="s">
        <v>99</v>
      </c>
      <c r="S18" s="29" t="s">
        <v>263</v>
      </c>
      <c r="T18" s="26" t="s">
        <v>263</v>
      </c>
      <c r="U18" s="27">
        <v>31</v>
      </c>
    </row>
    <row r="19" spans="1:21" ht="60" x14ac:dyDescent="0.2">
      <c r="A19" s="79" t="s">
        <v>132</v>
      </c>
      <c r="B19" s="123" t="s">
        <v>175</v>
      </c>
      <c r="C19" s="79" t="s">
        <v>209</v>
      </c>
      <c r="D19" s="79" t="s">
        <v>228</v>
      </c>
      <c r="E19" s="76" t="s">
        <v>40</v>
      </c>
      <c r="F19" s="76">
        <v>126</v>
      </c>
      <c r="G19" s="115">
        <v>3458400</v>
      </c>
      <c r="H19" s="25" t="s">
        <v>263</v>
      </c>
      <c r="I19" s="76">
        <v>1</v>
      </c>
      <c r="J19" s="25" t="s">
        <v>263</v>
      </c>
      <c r="K19" s="25" t="s">
        <v>264</v>
      </c>
      <c r="L19" s="25" t="s">
        <v>264</v>
      </c>
      <c r="M19" s="29">
        <v>20</v>
      </c>
      <c r="N19" s="27" t="s">
        <v>263</v>
      </c>
      <c r="O19" s="76" t="s">
        <v>101</v>
      </c>
      <c r="P19" s="74" t="str">
        <f t="shared" si="0"/>
        <v>NC</v>
      </c>
      <c r="Q19" s="116">
        <v>182677.63</v>
      </c>
      <c r="R19" s="76" t="s">
        <v>99</v>
      </c>
      <c r="S19" s="29" t="s">
        <v>263</v>
      </c>
      <c r="T19" s="26" t="s">
        <v>263</v>
      </c>
      <c r="U19" s="27">
        <v>22</v>
      </c>
    </row>
    <row r="20" spans="1:21" ht="84" x14ac:dyDescent="0.2">
      <c r="A20" s="79" t="s">
        <v>133</v>
      </c>
      <c r="B20" s="123" t="s">
        <v>176</v>
      </c>
      <c r="C20" s="79" t="s">
        <v>211</v>
      </c>
      <c r="D20" s="79" t="s">
        <v>229</v>
      </c>
      <c r="E20" s="76" t="s">
        <v>80</v>
      </c>
      <c r="F20" s="76">
        <v>130</v>
      </c>
      <c r="G20" s="115">
        <v>3458400</v>
      </c>
      <c r="H20" s="25" t="s">
        <v>263</v>
      </c>
      <c r="I20" s="76">
        <v>1</v>
      </c>
      <c r="J20" s="25" t="s">
        <v>264</v>
      </c>
      <c r="K20" s="25" t="s">
        <v>263</v>
      </c>
      <c r="L20" s="25">
        <v>2</v>
      </c>
      <c r="M20" s="29">
        <v>20</v>
      </c>
      <c r="N20" s="27" t="s">
        <v>263</v>
      </c>
      <c r="O20" s="76" t="s">
        <v>101</v>
      </c>
      <c r="P20" s="74" t="str">
        <f t="shared" si="0"/>
        <v>NC</v>
      </c>
      <c r="Q20" s="116">
        <v>170807.72</v>
      </c>
      <c r="R20" s="76" t="s">
        <v>99</v>
      </c>
      <c r="S20" s="29" t="s">
        <v>263</v>
      </c>
      <c r="T20" s="26" t="s">
        <v>263</v>
      </c>
      <c r="U20" s="27">
        <v>10</v>
      </c>
    </row>
    <row r="21" spans="1:21" ht="24" x14ac:dyDescent="0.2">
      <c r="A21" s="79" t="s">
        <v>134</v>
      </c>
      <c r="B21" s="123" t="s">
        <v>83</v>
      </c>
      <c r="C21" s="79" t="s">
        <v>73</v>
      </c>
      <c r="D21" s="79" t="s">
        <v>230</v>
      </c>
      <c r="E21" s="76" t="s">
        <v>40</v>
      </c>
      <c r="F21" s="76">
        <v>108</v>
      </c>
      <c r="G21" s="115">
        <v>3360000</v>
      </c>
      <c r="H21" s="25" t="s">
        <v>263</v>
      </c>
      <c r="I21" s="76">
        <v>1</v>
      </c>
      <c r="J21" s="25" t="s">
        <v>264</v>
      </c>
      <c r="K21" s="25" t="s">
        <v>263</v>
      </c>
      <c r="L21" s="25">
        <v>1</v>
      </c>
      <c r="M21" s="29">
        <v>20</v>
      </c>
      <c r="N21" s="27" t="s">
        <v>263</v>
      </c>
      <c r="O21" s="76" t="s">
        <v>101</v>
      </c>
      <c r="P21" s="74" t="str">
        <f t="shared" si="0"/>
        <v>NC</v>
      </c>
      <c r="Q21" s="116">
        <v>199752</v>
      </c>
      <c r="R21" s="76" t="s">
        <v>99</v>
      </c>
      <c r="S21" s="29" t="s">
        <v>263</v>
      </c>
      <c r="T21" s="26" t="s">
        <v>263</v>
      </c>
      <c r="U21" s="27">
        <v>41</v>
      </c>
    </row>
    <row r="22" spans="1:21" ht="24" x14ac:dyDescent="0.2">
      <c r="A22" s="79" t="s">
        <v>135</v>
      </c>
      <c r="B22" s="123" t="s">
        <v>177</v>
      </c>
      <c r="C22" s="79" t="s">
        <v>73</v>
      </c>
      <c r="D22" s="79" t="s">
        <v>230</v>
      </c>
      <c r="E22" s="76" t="s">
        <v>80</v>
      </c>
      <c r="F22" s="76">
        <v>94</v>
      </c>
      <c r="G22" s="115">
        <v>2960000</v>
      </c>
      <c r="H22" s="25" t="s">
        <v>263</v>
      </c>
      <c r="I22" s="76">
        <v>1</v>
      </c>
      <c r="J22" s="25" t="s">
        <v>264</v>
      </c>
      <c r="K22" s="25" t="s">
        <v>263</v>
      </c>
      <c r="L22" s="25">
        <v>1</v>
      </c>
      <c r="M22" s="29">
        <v>20</v>
      </c>
      <c r="N22" s="27" t="s">
        <v>263</v>
      </c>
      <c r="O22" s="76" t="s">
        <v>101</v>
      </c>
      <c r="P22" s="74" t="str">
        <f t="shared" si="0"/>
        <v>NC</v>
      </c>
      <c r="Q22" s="116">
        <v>202180.6</v>
      </c>
      <c r="R22" s="76" t="s">
        <v>99</v>
      </c>
      <c r="S22" s="29" t="s">
        <v>263</v>
      </c>
      <c r="T22" s="26" t="s">
        <v>263</v>
      </c>
      <c r="U22" s="27">
        <v>48</v>
      </c>
    </row>
    <row r="23" spans="1:21" ht="24" x14ac:dyDescent="0.2">
      <c r="A23" s="79" t="s">
        <v>136</v>
      </c>
      <c r="B23" s="123" t="s">
        <v>178</v>
      </c>
      <c r="C23" s="79" t="s">
        <v>212</v>
      </c>
      <c r="D23" s="79" t="s">
        <v>231</v>
      </c>
      <c r="E23" s="76" t="s">
        <v>80</v>
      </c>
      <c r="F23" s="76">
        <v>75</v>
      </c>
      <c r="G23" s="115">
        <v>2625000</v>
      </c>
      <c r="H23" s="25" t="s">
        <v>263</v>
      </c>
      <c r="I23" s="76">
        <v>1</v>
      </c>
      <c r="J23" s="25" t="s">
        <v>264</v>
      </c>
      <c r="K23" s="25" t="s">
        <v>263</v>
      </c>
      <c r="L23" s="25">
        <v>2</v>
      </c>
      <c r="M23" s="29">
        <v>20</v>
      </c>
      <c r="N23" s="27" t="s">
        <v>263</v>
      </c>
      <c r="O23" s="76" t="s">
        <v>101</v>
      </c>
      <c r="P23" s="74" t="str">
        <f t="shared" si="0"/>
        <v>NC</v>
      </c>
      <c r="Q23" s="116">
        <v>224721</v>
      </c>
      <c r="R23" s="76" t="s">
        <v>100</v>
      </c>
      <c r="S23" s="29" t="s">
        <v>263</v>
      </c>
      <c r="T23" s="26" t="s">
        <v>263</v>
      </c>
      <c r="U23" s="27">
        <v>7</v>
      </c>
    </row>
    <row r="24" spans="1:21" ht="24" x14ac:dyDescent="0.2">
      <c r="A24" s="79" t="s">
        <v>137</v>
      </c>
      <c r="B24" s="123" t="s">
        <v>179</v>
      </c>
      <c r="C24" s="79" t="s">
        <v>207</v>
      </c>
      <c r="D24" s="79" t="s">
        <v>232</v>
      </c>
      <c r="E24" s="76" t="s">
        <v>80</v>
      </c>
      <c r="F24" s="76">
        <v>100</v>
      </c>
      <c r="G24" s="115">
        <v>3458400</v>
      </c>
      <c r="H24" s="25" t="s">
        <v>263</v>
      </c>
      <c r="I24" s="76">
        <v>2</v>
      </c>
      <c r="J24" s="25" t="s">
        <v>264</v>
      </c>
      <c r="K24" s="25" t="s">
        <v>264</v>
      </c>
      <c r="L24" s="25" t="s">
        <v>264</v>
      </c>
      <c r="M24" s="29">
        <v>20</v>
      </c>
      <c r="N24" s="27" t="s">
        <v>263</v>
      </c>
      <c r="O24" s="76" t="s">
        <v>101</v>
      </c>
      <c r="P24" s="74" t="str">
        <f t="shared" si="0"/>
        <v>NC</v>
      </c>
      <c r="Q24" s="116">
        <v>231690.25</v>
      </c>
      <c r="R24" s="76" t="s">
        <v>99</v>
      </c>
      <c r="S24" s="29" t="s">
        <v>263</v>
      </c>
      <c r="T24" s="26" t="s">
        <v>263</v>
      </c>
      <c r="U24" s="27">
        <v>13</v>
      </c>
    </row>
    <row r="25" spans="1:21" ht="36" x14ac:dyDescent="0.2">
      <c r="A25" s="79" t="s">
        <v>138</v>
      </c>
      <c r="B25" s="123" t="s">
        <v>180</v>
      </c>
      <c r="C25" s="79" t="s">
        <v>213</v>
      </c>
      <c r="D25" s="79" t="s">
        <v>233</v>
      </c>
      <c r="E25" s="76" t="s">
        <v>80</v>
      </c>
      <c r="F25" s="76">
        <v>114</v>
      </c>
      <c r="G25" s="115">
        <v>3458400</v>
      </c>
      <c r="H25" s="25" t="s">
        <v>263</v>
      </c>
      <c r="I25" s="76">
        <v>1</v>
      </c>
      <c r="J25" s="25" t="s">
        <v>264</v>
      </c>
      <c r="K25" s="25" t="s">
        <v>264</v>
      </c>
      <c r="L25" s="25" t="s">
        <v>264</v>
      </c>
      <c r="M25" s="29">
        <v>20</v>
      </c>
      <c r="N25" s="27" t="s">
        <v>263</v>
      </c>
      <c r="O25" s="76" t="s">
        <v>101</v>
      </c>
      <c r="P25" s="74" t="str">
        <f t="shared" si="0"/>
        <v>NC</v>
      </c>
      <c r="Q25" s="116">
        <v>194780.73</v>
      </c>
      <c r="R25" s="76" t="s">
        <v>99</v>
      </c>
      <c r="S25" s="29" t="s">
        <v>263</v>
      </c>
      <c r="T25" s="26" t="s">
        <v>263</v>
      </c>
      <c r="U25" s="27">
        <v>35</v>
      </c>
    </row>
    <row r="26" spans="1:21" ht="60" x14ac:dyDescent="0.2">
      <c r="A26" s="79" t="s">
        <v>139</v>
      </c>
      <c r="B26" s="123" t="s">
        <v>86</v>
      </c>
      <c r="C26" s="79" t="s">
        <v>214</v>
      </c>
      <c r="D26" s="79" t="s">
        <v>234</v>
      </c>
      <c r="E26" s="76" t="s">
        <v>80</v>
      </c>
      <c r="F26" s="76">
        <v>110</v>
      </c>
      <c r="G26" s="115">
        <v>3458400</v>
      </c>
      <c r="H26" s="25" t="s">
        <v>263</v>
      </c>
      <c r="I26" s="76">
        <v>1</v>
      </c>
      <c r="J26" s="25" t="s">
        <v>264</v>
      </c>
      <c r="K26" s="25" t="s">
        <v>264</v>
      </c>
      <c r="L26" s="25" t="s">
        <v>264</v>
      </c>
      <c r="M26" s="29">
        <v>20</v>
      </c>
      <c r="N26" s="27" t="s">
        <v>263</v>
      </c>
      <c r="O26" s="76" t="s">
        <v>101</v>
      </c>
      <c r="P26" s="74" t="str">
        <f t="shared" si="0"/>
        <v>NC</v>
      </c>
      <c r="Q26" s="116">
        <v>201863.66</v>
      </c>
      <c r="R26" s="76" t="s">
        <v>99</v>
      </c>
      <c r="S26" s="29" t="s">
        <v>263</v>
      </c>
      <c r="T26" s="26" t="s">
        <v>263</v>
      </c>
      <c r="U26" s="27">
        <v>5</v>
      </c>
    </row>
    <row r="27" spans="1:21" ht="24" x14ac:dyDescent="0.2">
      <c r="A27" s="79" t="s">
        <v>140</v>
      </c>
      <c r="B27" s="123" t="s">
        <v>181</v>
      </c>
      <c r="C27" s="79" t="s">
        <v>72</v>
      </c>
      <c r="D27" s="79" t="s">
        <v>235</v>
      </c>
      <c r="E27" s="76" t="s">
        <v>80</v>
      </c>
      <c r="F27" s="76">
        <v>104</v>
      </c>
      <c r="G27" s="115">
        <v>3400000</v>
      </c>
      <c r="H27" s="25" t="s">
        <v>263</v>
      </c>
      <c r="I27" s="76">
        <v>1</v>
      </c>
      <c r="J27" s="25" t="s">
        <v>264</v>
      </c>
      <c r="K27" s="25" t="s">
        <v>263</v>
      </c>
      <c r="L27" s="25">
        <v>1</v>
      </c>
      <c r="M27" s="29">
        <v>20</v>
      </c>
      <c r="N27" s="27" t="s">
        <v>263</v>
      </c>
      <c r="O27" s="76" t="s">
        <v>101</v>
      </c>
      <c r="P27" s="74" t="str">
        <f t="shared" si="0"/>
        <v>NC</v>
      </c>
      <c r="Q27" s="116">
        <v>209904.23</v>
      </c>
      <c r="R27" s="76" t="s">
        <v>99</v>
      </c>
      <c r="S27" s="29" t="s">
        <v>263</v>
      </c>
      <c r="T27" s="26" t="s">
        <v>263</v>
      </c>
      <c r="U27" s="27">
        <v>39</v>
      </c>
    </row>
    <row r="28" spans="1:21" ht="36" x14ac:dyDescent="0.2">
      <c r="A28" s="79" t="s">
        <v>141</v>
      </c>
      <c r="B28" s="123" t="s">
        <v>182</v>
      </c>
      <c r="C28" s="79" t="s">
        <v>207</v>
      </c>
      <c r="D28" s="79" t="s">
        <v>236</v>
      </c>
      <c r="E28" s="76" t="s">
        <v>80</v>
      </c>
      <c r="F28" s="76">
        <v>98</v>
      </c>
      <c r="G28" s="115">
        <v>3458399</v>
      </c>
      <c r="H28" s="25" t="s">
        <v>263</v>
      </c>
      <c r="I28" s="76">
        <v>1</v>
      </c>
      <c r="J28" s="25" t="s">
        <v>264</v>
      </c>
      <c r="K28" s="25" t="s">
        <v>263</v>
      </c>
      <c r="L28" s="25">
        <v>1</v>
      </c>
      <c r="M28" s="29">
        <v>20</v>
      </c>
      <c r="N28" s="27" t="s">
        <v>263</v>
      </c>
      <c r="O28" s="76" t="s">
        <v>101</v>
      </c>
      <c r="P28" s="74" t="str">
        <f t="shared" si="0"/>
        <v>NC</v>
      </c>
      <c r="Q28" s="116">
        <v>210720.89</v>
      </c>
      <c r="R28" s="76" t="s">
        <v>99</v>
      </c>
      <c r="S28" s="29" t="s">
        <v>263</v>
      </c>
      <c r="T28" s="26" t="s">
        <v>263</v>
      </c>
      <c r="U28" s="27">
        <v>15</v>
      </c>
    </row>
    <row r="29" spans="1:21" ht="36" x14ac:dyDescent="0.2">
      <c r="A29" s="79" t="s">
        <v>142</v>
      </c>
      <c r="B29" s="123" t="s">
        <v>66</v>
      </c>
      <c r="C29" s="79" t="s">
        <v>74</v>
      </c>
      <c r="D29" s="79" t="s">
        <v>78</v>
      </c>
      <c r="E29" s="76" t="s">
        <v>80</v>
      </c>
      <c r="F29" s="76">
        <v>108</v>
      </c>
      <c r="G29" s="115">
        <v>3458400</v>
      </c>
      <c r="H29" s="25" t="s">
        <v>263</v>
      </c>
      <c r="I29" s="76">
        <v>1</v>
      </c>
      <c r="J29" s="25" t="s">
        <v>264</v>
      </c>
      <c r="K29" s="25" t="s">
        <v>263</v>
      </c>
      <c r="L29" s="25">
        <v>1</v>
      </c>
      <c r="M29" s="29">
        <v>20</v>
      </c>
      <c r="N29" s="27" t="s">
        <v>263</v>
      </c>
      <c r="O29" s="76" t="s">
        <v>101</v>
      </c>
      <c r="P29" s="74" t="str">
        <f t="shared" si="0"/>
        <v>NC</v>
      </c>
      <c r="Q29" s="116">
        <v>205601.88</v>
      </c>
      <c r="R29" s="76" t="s">
        <v>99</v>
      </c>
      <c r="S29" s="29" t="s">
        <v>263</v>
      </c>
      <c r="T29" s="26" t="s">
        <v>263</v>
      </c>
      <c r="U29" s="27">
        <v>46</v>
      </c>
    </row>
    <row r="30" spans="1:21" ht="24" x14ac:dyDescent="0.2">
      <c r="A30" s="79" t="s">
        <v>143</v>
      </c>
      <c r="B30" s="123" t="s">
        <v>183</v>
      </c>
      <c r="C30" s="79" t="s">
        <v>215</v>
      </c>
      <c r="D30" s="79" t="s">
        <v>237</v>
      </c>
      <c r="E30" s="76" t="s">
        <v>80</v>
      </c>
      <c r="F30" s="76">
        <v>132</v>
      </c>
      <c r="G30" s="115">
        <v>3458400</v>
      </c>
      <c r="H30" s="25" t="s">
        <v>263</v>
      </c>
      <c r="I30" s="76">
        <v>1</v>
      </c>
      <c r="J30" s="25" t="s">
        <v>264</v>
      </c>
      <c r="K30" s="25" t="s">
        <v>263</v>
      </c>
      <c r="L30" s="25">
        <v>1</v>
      </c>
      <c r="M30" s="29">
        <v>20</v>
      </c>
      <c r="N30" s="27" t="s">
        <v>263</v>
      </c>
      <c r="O30" s="76" t="s">
        <v>101</v>
      </c>
      <c r="P30" s="74" t="str">
        <f t="shared" si="0"/>
        <v>NC</v>
      </c>
      <c r="Q30" s="116">
        <v>168219.72</v>
      </c>
      <c r="R30" s="76" t="s">
        <v>99</v>
      </c>
      <c r="S30" s="29" t="s">
        <v>263</v>
      </c>
      <c r="T30" s="26" t="s">
        <v>263</v>
      </c>
      <c r="U30" s="27">
        <v>1</v>
      </c>
    </row>
    <row r="31" spans="1:21" ht="24" x14ac:dyDescent="0.2">
      <c r="A31" s="79" t="s">
        <v>144</v>
      </c>
      <c r="B31" s="123" t="s">
        <v>184</v>
      </c>
      <c r="C31" s="79" t="s">
        <v>71</v>
      </c>
      <c r="D31" s="79" t="s">
        <v>75</v>
      </c>
      <c r="E31" s="76" t="s">
        <v>40</v>
      </c>
      <c r="F31" s="76">
        <v>120</v>
      </c>
      <c r="G31" s="115">
        <v>3458400</v>
      </c>
      <c r="H31" s="25" t="s">
        <v>263</v>
      </c>
      <c r="I31" s="76">
        <v>1</v>
      </c>
      <c r="J31" s="25" t="s">
        <v>263</v>
      </c>
      <c r="K31" s="25" t="s">
        <v>264</v>
      </c>
      <c r="L31" s="25" t="s">
        <v>264</v>
      </c>
      <c r="M31" s="29">
        <v>20</v>
      </c>
      <c r="N31" s="27" t="s">
        <v>263</v>
      </c>
      <c r="O31" s="76" t="s">
        <v>101</v>
      </c>
      <c r="P31" s="74" t="str">
        <f t="shared" si="0"/>
        <v>NC</v>
      </c>
      <c r="Q31" s="116">
        <v>191811.51</v>
      </c>
      <c r="R31" s="76" t="s">
        <v>99</v>
      </c>
      <c r="S31" s="29" t="s">
        <v>263</v>
      </c>
      <c r="T31" s="26" t="s">
        <v>263</v>
      </c>
      <c r="U31" s="27">
        <v>20</v>
      </c>
    </row>
    <row r="32" spans="1:21" ht="36" x14ac:dyDescent="0.2">
      <c r="A32" s="79" t="s">
        <v>145</v>
      </c>
      <c r="B32" s="123" t="s">
        <v>185</v>
      </c>
      <c r="C32" s="79" t="s">
        <v>207</v>
      </c>
      <c r="D32" s="79" t="s">
        <v>238</v>
      </c>
      <c r="E32" s="76" t="s">
        <v>40</v>
      </c>
      <c r="F32" s="76">
        <v>106</v>
      </c>
      <c r="G32" s="115">
        <v>3458400</v>
      </c>
      <c r="H32" s="25" t="s">
        <v>263</v>
      </c>
      <c r="I32" s="76">
        <v>2</v>
      </c>
      <c r="J32" s="25" t="s">
        <v>264</v>
      </c>
      <c r="K32" s="25" t="s">
        <v>263</v>
      </c>
      <c r="L32" s="25">
        <v>1</v>
      </c>
      <c r="M32" s="29">
        <v>20</v>
      </c>
      <c r="N32" s="27" t="s">
        <v>263</v>
      </c>
      <c r="O32" s="76" t="s">
        <v>101</v>
      </c>
      <c r="P32" s="74" t="str">
        <f t="shared" si="0"/>
        <v>NC</v>
      </c>
      <c r="Q32" s="116">
        <v>209481.16</v>
      </c>
      <c r="R32" s="76" t="s">
        <v>99</v>
      </c>
      <c r="S32" s="29" t="s">
        <v>263</v>
      </c>
      <c r="T32" s="26" t="s">
        <v>263</v>
      </c>
      <c r="U32" s="27">
        <v>30</v>
      </c>
    </row>
    <row r="33" spans="1:21" ht="36" x14ac:dyDescent="0.2">
      <c r="A33" s="79" t="s">
        <v>146</v>
      </c>
      <c r="B33" s="123" t="s">
        <v>186</v>
      </c>
      <c r="C33" s="79" t="s">
        <v>207</v>
      </c>
      <c r="D33" s="79" t="s">
        <v>239</v>
      </c>
      <c r="E33" s="76" t="s">
        <v>80</v>
      </c>
      <c r="F33" s="76">
        <v>106</v>
      </c>
      <c r="G33" s="115">
        <v>3458400</v>
      </c>
      <c r="H33" s="25" t="s">
        <v>263</v>
      </c>
      <c r="I33" s="76">
        <v>1</v>
      </c>
      <c r="J33" s="25" t="s">
        <v>264</v>
      </c>
      <c r="K33" s="25" t="s">
        <v>263</v>
      </c>
      <c r="L33" s="25">
        <v>1</v>
      </c>
      <c r="M33" s="29">
        <v>20</v>
      </c>
      <c r="N33" s="27" t="s">
        <v>263</v>
      </c>
      <c r="O33" s="76" t="s">
        <v>101</v>
      </c>
      <c r="P33" s="74" t="str">
        <f t="shared" si="0"/>
        <v>NC</v>
      </c>
      <c r="Q33" s="116">
        <v>209481.16</v>
      </c>
      <c r="R33" s="76" t="s">
        <v>99</v>
      </c>
      <c r="S33" s="29" t="s">
        <v>263</v>
      </c>
      <c r="T33" s="26" t="s">
        <v>263</v>
      </c>
      <c r="U33" s="27">
        <v>2</v>
      </c>
    </row>
    <row r="34" spans="1:21" ht="84" x14ac:dyDescent="0.2">
      <c r="A34" s="79" t="s">
        <v>147</v>
      </c>
      <c r="B34" s="123" t="s">
        <v>187</v>
      </c>
      <c r="C34" s="79" t="s">
        <v>211</v>
      </c>
      <c r="D34" s="79" t="s">
        <v>229</v>
      </c>
      <c r="E34" s="76" t="s">
        <v>40</v>
      </c>
      <c r="F34" s="76">
        <v>110</v>
      </c>
      <c r="G34" s="115">
        <v>3178400</v>
      </c>
      <c r="H34" s="25" t="s">
        <v>263</v>
      </c>
      <c r="I34" s="76">
        <v>1</v>
      </c>
      <c r="J34" s="25" t="s">
        <v>264</v>
      </c>
      <c r="K34" s="25" t="s">
        <v>263</v>
      </c>
      <c r="L34" s="25">
        <v>1</v>
      </c>
      <c r="M34" s="29">
        <v>20</v>
      </c>
      <c r="N34" s="27" t="s">
        <v>263</v>
      </c>
      <c r="O34" s="76" t="s">
        <v>101</v>
      </c>
      <c r="P34" s="74" t="str">
        <f t="shared" si="0"/>
        <v>NC</v>
      </c>
      <c r="Q34" s="116">
        <v>185520.32</v>
      </c>
      <c r="R34" s="76" t="s">
        <v>99</v>
      </c>
      <c r="S34" s="29" t="s">
        <v>263</v>
      </c>
      <c r="T34" s="26" t="s">
        <v>263</v>
      </c>
      <c r="U34" s="27">
        <v>18</v>
      </c>
    </row>
    <row r="35" spans="1:21" ht="84" x14ac:dyDescent="0.2">
      <c r="A35" s="79" t="s">
        <v>148</v>
      </c>
      <c r="B35" s="123" t="s">
        <v>188</v>
      </c>
      <c r="C35" s="79" t="s">
        <v>211</v>
      </c>
      <c r="D35" s="79" t="s">
        <v>229</v>
      </c>
      <c r="E35" s="76" t="s">
        <v>40</v>
      </c>
      <c r="F35" s="76">
        <v>130</v>
      </c>
      <c r="G35" s="115">
        <v>3458400</v>
      </c>
      <c r="H35" s="25" t="s">
        <v>263</v>
      </c>
      <c r="I35" s="76">
        <v>1</v>
      </c>
      <c r="J35" s="25" t="s">
        <v>263</v>
      </c>
      <c r="K35" s="25" t="s">
        <v>263</v>
      </c>
      <c r="L35" s="25">
        <v>2</v>
      </c>
      <c r="M35" s="29">
        <v>20</v>
      </c>
      <c r="N35" s="27" t="s">
        <v>263</v>
      </c>
      <c r="O35" s="76" t="s">
        <v>101</v>
      </c>
      <c r="P35" s="74" t="str">
        <f t="shared" si="0"/>
        <v>NC</v>
      </c>
      <c r="Q35" s="116">
        <v>170807.72</v>
      </c>
      <c r="R35" s="76" t="s">
        <v>99</v>
      </c>
      <c r="S35" s="29" t="s">
        <v>263</v>
      </c>
      <c r="T35" s="26" t="s">
        <v>263</v>
      </c>
      <c r="U35" s="27">
        <v>16</v>
      </c>
    </row>
    <row r="36" spans="1:21" ht="24" x14ac:dyDescent="0.2">
      <c r="A36" s="79" t="s">
        <v>149</v>
      </c>
      <c r="B36" s="123" t="s">
        <v>85</v>
      </c>
      <c r="C36" s="79" t="s">
        <v>91</v>
      </c>
      <c r="D36" s="79" t="s">
        <v>96</v>
      </c>
      <c r="E36" s="76" t="s">
        <v>80</v>
      </c>
      <c r="F36" s="76">
        <v>100</v>
      </c>
      <c r="G36" s="115">
        <v>3400000</v>
      </c>
      <c r="H36" s="25" t="s">
        <v>263</v>
      </c>
      <c r="I36" s="76">
        <v>1</v>
      </c>
      <c r="J36" s="25" t="s">
        <v>264</v>
      </c>
      <c r="K36" s="25" t="s">
        <v>263</v>
      </c>
      <c r="L36" s="25">
        <v>2</v>
      </c>
      <c r="M36" s="29">
        <v>20</v>
      </c>
      <c r="N36" s="27" t="s">
        <v>263</v>
      </c>
      <c r="O36" s="76" t="s">
        <v>101</v>
      </c>
      <c r="P36" s="74" t="str">
        <f t="shared" si="0"/>
        <v>NC</v>
      </c>
      <c r="Q36" s="116">
        <v>218300.4</v>
      </c>
      <c r="R36" s="76" t="s">
        <v>100</v>
      </c>
      <c r="S36" s="29" t="s">
        <v>263</v>
      </c>
      <c r="T36" s="26" t="s">
        <v>263</v>
      </c>
      <c r="U36" s="27">
        <v>24</v>
      </c>
    </row>
    <row r="37" spans="1:21" ht="24" x14ac:dyDescent="0.2">
      <c r="A37" s="79" t="s">
        <v>150</v>
      </c>
      <c r="B37" s="123" t="s">
        <v>189</v>
      </c>
      <c r="C37" s="79" t="s">
        <v>215</v>
      </c>
      <c r="D37" s="79" t="s">
        <v>237</v>
      </c>
      <c r="E37" s="76" t="s">
        <v>80</v>
      </c>
      <c r="F37" s="76">
        <v>132</v>
      </c>
      <c r="G37" s="115">
        <v>3458400</v>
      </c>
      <c r="H37" s="25" t="s">
        <v>263</v>
      </c>
      <c r="I37" s="76">
        <v>1</v>
      </c>
      <c r="J37" s="25" t="s">
        <v>264</v>
      </c>
      <c r="K37" s="25" t="s">
        <v>263</v>
      </c>
      <c r="L37" s="25">
        <v>2</v>
      </c>
      <c r="M37" s="29">
        <v>20</v>
      </c>
      <c r="N37" s="27" t="s">
        <v>263</v>
      </c>
      <c r="O37" s="76" t="s">
        <v>101</v>
      </c>
      <c r="P37" s="74" t="str">
        <f t="shared" si="0"/>
        <v>NC</v>
      </c>
      <c r="Q37" s="116">
        <v>168219.72</v>
      </c>
      <c r="R37" s="76" t="s">
        <v>99</v>
      </c>
      <c r="S37" s="29" t="s">
        <v>263</v>
      </c>
      <c r="T37" s="26" t="s">
        <v>263</v>
      </c>
      <c r="U37" s="27">
        <v>19</v>
      </c>
    </row>
    <row r="38" spans="1:21" ht="24" x14ac:dyDescent="0.2">
      <c r="A38" s="79" t="s">
        <v>151</v>
      </c>
      <c r="B38" s="123" t="s">
        <v>89</v>
      </c>
      <c r="C38" s="79" t="s">
        <v>92</v>
      </c>
      <c r="D38" s="79" t="s">
        <v>98</v>
      </c>
      <c r="E38" s="76" t="s">
        <v>80</v>
      </c>
      <c r="F38" s="76">
        <v>150</v>
      </c>
      <c r="G38" s="115">
        <v>3458400</v>
      </c>
      <c r="H38" s="25" t="s">
        <v>263</v>
      </c>
      <c r="I38" s="76">
        <v>1</v>
      </c>
      <c r="J38" s="25" t="s">
        <v>264</v>
      </c>
      <c r="K38" s="25" t="s">
        <v>264</v>
      </c>
      <c r="L38" s="25" t="s">
        <v>264</v>
      </c>
      <c r="M38" s="29">
        <v>20</v>
      </c>
      <c r="N38" s="27" t="s">
        <v>263</v>
      </c>
      <c r="O38" s="76" t="s">
        <v>101</v>
      </c>
      <c r="P38" s="74" t="str">
        <f t="shared" si="0"/>
        <v>NC</v>
      </c>
      <c r="Q38" s="116">
        <v>153449.21</v>
      </c>
      <c r="R38" s="76" t="s">
        <v>99</v>
      </c>
      <c r="S38" s="29" t="s">
        <v>263</v>
      </c>
      <c r="T38" s="26" t="s">
        <v>263</v>
      </c>
      <c r="U38" s="27">
        <v>8</v>
      </c>
    </row>
    <row r="39" spans="1:21" ht="24" x14ac:dyDescent="0.2">
      <c r="A39" s="79" t="s">
        <v>152</v>
      </c>
      <c r="B39" s="123" t="s">
        <v>190</v>
      </c>
      <c r="C39" s="79" t="s">
        <v>202</v>
      </c>
      <c r="D39" s="79" t="s">
        <v>240</v>
      </c>
      <c r="E39" s="76" t="s">
        <v>80</v>
      </c>
      <c r="F39" s="76">
        <v>90</v>
      </c>
      <c r="G39" s="115">
        <v>3070000</v>
      </c>
      <c r="H39" s="25" t="s">
        <v>263</v>
      </c>
      <c r="I39" s="76">
        <v>1</v>
      </c>
      <c r="J39" s="25" t="s">
        <v>264</v>
      </c>
      <c r="K39" s="25" t="s">
        <v>263</v>
      </c>
      <c r="L39" s="25">
        <v>1</v>
      </c>
      <c r="M39" s="29">
        <v>20</v>
      </c>
      <c r="N39" s="27" t="s">
        <v>263</v>
      </c>
      <c r="O39" s="76" t="s">
        <v>101</v>
      </c>
      <c r="P39" s="74" t="str">
        <f t="shared" si="0"/>
        <v>NC</v>
      </c>
      <c r="Q39" s="116">
        <v>219013.8</v>
      </c>
      <c r="R39" s="76" t="s">
        <v>100</v>
      </c>
      <c r="S39" s="29" t="s">
        <v>263</v>
      </c>
      <c r="T39" s="26" t="s">
        <v>263</v>
      </c>
      <c r="U39" s="27">
        <v>23</v>
      </c>
    </row>
    <row r="40" spans="1:21" ht="24" x14ac:dyDescent="0.2">
      <c r="A40" s="79" t="s">
        <v>153</v>
      </c>
      <c r="B40" s="123" t="s">
        <v>191</v>
      </c>
      <c r="C40" s="79" t="s">
        <v>72</v>
      </c>
      <c r="D40" s="79" t="s">
        <v>241</v>
      </c>
      <c r="E40" s="76" t="s">
        <v>80</v>
      </c>
      <c r="F40" s="76">
        <v>106</v>
      </c>
      <c r="G40" s="115">
        <v>3450000</v>
      </c>
      <c r="H40" s="25" t="s">
        <v>263</v>
      </c>
      <c r="I40" s="76">
        <v>1</v>
      </c>
      <c r="J40" s="25" t="s">
        <v>264</v>
      </c>
      <c r="K40" s="25" t="s">
        <v>263</v>
      </c>
      <c r="L40" s="25">
        <v>1</v>
      </c>
      <c r="M40" s="29">
        <v>20</v>
      </c>
      <c r="N40" s="27" t="s">
        <v>263</v>
      </c>
      <c r="O40" s="76" t="s">
        <v>101</v>
      </c>
      <c r="P40" s="74" t="str">
        <f t="shared" si="0"/>
        <v>NC</v>
      </c>
      <c r="Q40" s="116">
        <v>208972.36</v>
      </c>
      <c r="R40" s="76" t="s">
        <v>99</v>
      </c>
      <c r="S40" s="29" t="s">
        <v>263</v>
      </c>
      <c r="T40" s="26" t="s">
        <v>263</v>
      </c>
      <c r="U40" s="27">
        <v>3</v>
      </c>
    </row>
    <row r="41" spans="1:21" ht="24" x14ac:dyDescent="0.2">
      <c r="A41" s="79" t="s">
        <v>154</v>
      </c>
      <c r="B41" s="123" t="s">
        <v>192</v>
      </c>
      <c r="C41" s="79" t="s">
        <v>209</v>
      </c>
      <c r="D41" s="79" t="s">
        <v>242</v>
      </c>
      <c r="E41" s="76" t="s">
        <v>80</v>
      </c>
      <c r="F41" s="76">
        <v>132</v>
      </c>
      <c r="G41" s="115">
        <v>3458400</v>
      </c>
      <c r="H41" s="25" t="s">
        <v>263</v>
      </c>
      <c r="I41" s="76">
        <v>1</v>
      </c>
      <c r="J41" s="25" t="s">
        <v>264</v>
      </c>
      <c r="K41" s="25" t="s">
        <v>263</v>
      </c>
      <c r="L41" s="25">
        <v>1</v>
      </c>
      <c r="M41" s="29">
        <v>20</v>
      </c>
      <c r="N41" s="27" t="s">
        <v>263</v>
      </c>
      <c r="O41" s="76" t="s">
        <v>101</v>
      </c>
      <c r="P41" s="74" t="str">
        <f t="shared" si="0"/>
        <v>NC</v>
      </c>
      <c r="Q41" s="116">
        <v>168219.72</v>
      </c>
      <c r="R41" s="76" t="s">
        <v>99</v>
      </c>
      <c r="S41" s="29" t="s">
        <v>263</v>
      </c>
      <c r="T41" s="26" t="s">
        <v>263</v>
      </c>
      <c r="U41" s="27">
        <v>27</v>
      </c>
    </row>
    <row r="42" spans="1:21" ht="48" x14ac:dyDescent="0.2">
      <c r="A42" s="79" t="s">
        <v>155</v>
      </c>
      <c r="B42" s="123" t="s">
        <v>87</v>
      </c>
      <c r="C42" s="79" t="s">
        <v>214</v>
      </c>
      <c r="D42" s="79" t="s">
        <v>243</v>
      </c>
      <c r="E42" s="76" t="s">
        <v>80</v>
      </c>
      <c r="F42" s="76">
        <v>111</v>
      </c>
      <c r="G42" s="115">
        <v>3458400</v>
      </c>
      <c r="H42" s="25" t="s">
        <v>263</v>
      </c>
      <c r="I42" s="76">
        <v>1</v>
      </c>
      <c r="J42" s="25" t="s">
        <v>264</v>
      </c>
      <c r="K42" s="25" t="s">
        <v>263</v>
      </c>
      <c r="L42" s="25">
        <v>1</v>
      </c>
      <c r="M42" s="29">
        <v>20</v>
      </c>
      <c r="N42" s="27" t="s">
        <v>263</v>
      </c>
      <c r="O42" s="76" t="s">
        <v>101</v>
      </c>
      <c r="P42" s="74" t="str">
        <f t="shared" si="0"/>
        <v>NC</v>
      </c>
      <c r="Q42" s="116">
        <v>200045.07</v>
      </c>
      <c r="R42" s="76" t="s">
        <v>99</v>
      </c>
      <c r="S42" s="29" t="s">
        <v>263</v>
      </c>
      <c r="T42" s="26" t="s">
        <v>263</v>
      </c>
      <c r="U42" s="27">
        <v>45</v>
      </c>
    </row>
    <row r="43" spans="1:21" ht="36" x14ac:dyDescent="0.2">
      <c r="A43" s="79" t="s">
        <v>156</v>
      </c>
      <c r="B43" s="123" t="s">
        <v>64</v>
      </c>
      <c r="C43" s="79" t="s">
        <v>216</v>
      </c>
      <c r="D43" s="79" t="s">
        <v>77</v>
      </c>
      <c r="E43" s="76" t="s">
        <v>80</v>
      </c>
      <c r="F43" s="76">
        <v>100</v>
      </c>
      <c r="G43" s="115">
        <v>3259999</v>
      </c>
      <c r="H43" s="25" t="s">
        <v>263</v>
      </c>
      <c r="I43" s="76">
        <v>1</v>
      </c>
      <c r="J43" s="25" t="s">
        <v>264</v>
      </c>
      <c r="K43" s="25" t="s">
        <v>264</v>
      </c>
      <c r="L43" s="25" t="s">
        <v>264</v>
      </c>
      <c r="M43" s="29">
        <v>20</v>
      </c>
      <c r="N43" s="27" t="s">
        <v>263</v>
      </c>
      <c r="O43" s="76" t="s">
        <v>101</v>
      </c>
      <c r="P43" s="74" t="str">
        <f t="shared" si="0"/>
        <v>NC</v>
      </c>
      <c r="Q43" s="116">
        <v>209311.5</v>
      </c>
      <c r="R43" s="76" t="s">
        <v>99</v>
      </c>
      <c r="S43" s="29" t="s">
        <v>263</v>
      </c>
      <c r="T43" s="26" t="s">
        <v>263</v>
      </c>
      <c r="U43" s="27">
        <v>14</v>
      </c>
    </row>
    <row r="44" spans="1:21" ht="36" x14ac:dyDescent="0.2">
      <c r="A44" s="79" t="s">
        <v>157</v>
      </c>
      <c r="B44" s="123" t="s">
        <v>193</v>
      </c>
      <c r="C44" s="79" t="s">
        <v>213</v>
      </c>
      <c r="D44" s="79" t="s">
        <v>233</v>
      </c>
      <c r="E44" s="76" t="s">
        <v>80</v>
      </c>
      <c r="F44" s="76">
        <v>102</v>
      </c>
      <c r="G44" s="115">
        <v>3250000</v>
      </c>
      <c r="H44" s="25" t="s">
        <v>263</v>
      </c>
      <c r="I44" s="76">
        <v>1</v>
      </c>
      <c r="J44" s="25" t="s">
        <v>264</v>
      </c>
      <c r="K44" s="25" t="s">
        <v>263</v>
      </c>
      <c r="L44" s="25">
        <v>1</v>
      </c>
      <c r="M44" s="29">
        <v>20</v>
      </c>
      <c r="N44" s="27" t="s">
        <v>263</v>
      </c>
      <c r="O44" s="76" t="s">
        <v>101</v>
      </c>
      <c r="P44" s="74" t="str">
        <f t="shared" si="0"/>
        <v>NC</v>
      </c>
      <c r="Q44" s="116">
        <v>204577.94</v>
      </c>
      <c r="R44" s="76" t="s">
        <v>99</v>
      </c>
      <c r="S44" s="29" t="s">
        <v>263</v>
      </c>
      <c r="T44" s="26" t="s">
        <v>263</v>
      </c>
      <c r="U44" s="27">
        <v>26</v>
      </c>
    </row>
    <row r="45" spans="1:21" ht="24" x14ac:dyDescent="0.2">
      <c r="A45" s="79" t="s">
        <v>158</v>
      </c>
      <c r="B45" s="123" t="s">
        <v>194</v>
      </c>
      <c r="C45" s="79" t="s">
        <v>206</v>
      </c>
      <c r="D45" s="79" t="s">
        <v>244</v>
      </c>
      <c r="E45" s="76" t="s">
        <v>80</v>
      </c>
      <c r="F45" s="76">
        <v>120</v>
      </c>
      <c r="G45" s="115">
        <v>3458000</v>
      </c>
      <c r="H45" s="25" t="s">
        <v>263</v>
      </c>
      <c r="I45" s="76">
        <v>1</v>
      </c>
      <c r="J45" s="25" t="s">
        <v>264</v>
      </c>
      <c r="K45" s="25" t="s">
        <v>264</v>
      </c>
      <c r="L45" s="25" t="s">
        <v>264</v>
      </c>
      <c r="M45" s="29">
        <v>20</v>
      </c>
      <c r="N45" s="27" t="s">
        <v>263</v>
      </c>
      <c r="O45" s="76" t="s">
        <v>101</v>
      </c>
      <c r="P45" s="74" t="str">
        <f t="shared" si="0"/>
        <v>NC</v>
      </c>
      <c r="Q45" s="116">
        <v>185020.29</v>
      </c>
      <c r="R45" s="76" t="s">
        <v>99</v>
      </c>
      <c r="S45" s="29" t="s">
        <v>263</v>
      </c>
      <c r="T45" s="26" t="s">
        <v>263</v>
      </c>
      <c r="U45" s="27">
        <v>12</v>
      </c>
    </row>
    <row r="46" spans="1:21" ht="24" x14ac:dyDescent="0.2">
      <c r="A46" s="79" t="s">
        <v>159</v>
      </c>
      <c r="B46" s="123" t="s">
        <v>63</v>
      </c>
      <c r="C46" s="79" t="s">
        <v>73</v>
      </c>
      <c r="D46" s="79" t="s">
        <v>230</v>
      </c>
      <c r="E46" s="76" t="s">
        <v>40</v>
      </c>
      <c r="F46" s="76">
        <v>112</v>
      </c>
      <c r="G46" s="115">
        <v>3458400</v>
      </c>
      <c r="H46" s="25" t="s">
        <v>263</v>
      </c>
      <c r="I46" s="76">
        <v>1</v>
      </c>
      <c r="J46" s="25" t="s">
        <v>263</v>
      </c>
      <c r="K46" s="25" t="s">
        <v>264</v>
      </c>
      <c r="L46" s="25" t="s">
        <v>264</v>
      </c>
      <c r="M46" s="29">
        <v>20</v>
      </c>
      <c r="N46" s="27" t="s">
        <v>263</v>
      </c>
      <c r="O46" s="76" t="s">
        <v>101</v>
      </c>
      <c r="P46" s="74" t="str">
        <f t="shared" si="0"/>
        <v>NC</v>
      </c>
      <c r="Q46" s="116">
        <v>205512.33</v>
      </c>
      <c r="R46" s="76" t="s">
        <v>99</v>
      </c>
      <c r="S46" s="29" t="s">
        <v>263</v>
      </c>
      <c r="T46" s="26" t="s">
        <v>263</v>
      </c>
      <c r="U46" s="27">
        <v>21</v>
      </c>
    </row>
    <row r="47" spans="1:21" ht="24" x14ac:dyDescent="0.2">
      <c r="A47" s="79" t="s">
        <v>160</v>
      </c>
      <c r="B47" s="123" t="s">
        <v>195</v>
      </c>
      <c r="C47" s="79" t="s">
        <v>72</v>
      </c>
      <c r="D47" s="79" t="s">
        <v>245</v>
      </c>
      <c r="E47" s="76" t="s">
        <v>40</v>
      </c>
      <c r="F47" s="76">
        <v>92</v>
      </c>
      <c r="G47" s="115">
        <v>3075000</v>
      </c>
      <c r="H47" s="25" t="s">
        <v>263</v>
      </c>
      <c r="I47" s="76">
        <v>1</v>
      </c>
      <c r="J47" s="25" t="s">
        <v>263</v>
      </c>
      <c r="K47" s="25" t="s">
        <v>263</v>
      </c>
      <c r="L47" s="25">
        <v>1</v>
      </c>
      <c r="M47" s="29">
        <v>20</v>
      </c>
      <c r="N47" s="27" t="s">
        <v>263</v>
      </c>
      <c r="O47" s="76" t="s">
        <v>101</v>
      </c>
      <c r="P47" s="74" t="str">
        <f t="shared" si="0"/>
        <v>NC</v>
      </c>
      <c r="Q47" s="116">
        <v>214601.58</v>
      </c>
      <c r="R47" s="76" t="s">
        <v>100</v>
      </c>
      <c r="S47" s="29" t="s">
        <v>263</v>
      </c>
      <c r="T47" s="26" t="s">
        <v>263</v>
      </c>
      <c r="U47" s="27">
        <v>42</v>
      </c>
    </row>
    <row r="48" spans="1:21" ht="24" x14ac:dyDescent="0.2">
      <c r="A48" s="79" t="s">
        <v>161</v>
      </c>
      <c r="B48" s="123" t="s">
        <v>196</v>
      </c>
      <c r="C48" s="79" t="s">
        <v>215</v>
      </c>
      <c r="D48" s="79" t="s">
        <v>237</v>
      </c>
      <c r="E48" s="76" t="s">
        <v>80</v>
      </c>
      <c r="F48" s="76">
        <v>132</v>
      </c>
      <c r="G48" s="115">
        <v>3458400</v>
      </c>
      <c r="H48" s="25" t="s">
        <v>263</v>
      </c>
      <c r="I48" s="76">
        <v>1</v>
      </c>
      <c r="J48" s="25" t="s">
        <v>264</v>
      </c>
      <c r="K48" s="25" t="s">
        <v>263</v>
      </c>
      <c r="L48" s="25">
        <v>1</v>
      </c>
      <c r="M48" s="29">
        <v>20</v>
      </c>
      <c r="N48" s="27" t="s">
        <v>263</v>
      </c>
      <c r="O48" s="76" t="s">
        <v>101</v>
      </c>
      <c r="P48" s="74" t="str">
        <f t="shared" si="0"/>
        <v>NC</v>
      </c>
      <c r="Q48" s="116">
        <v>168219.72</v>
      </c>
      <c r="R48" s="76" t="s">
        <v>99</v>
      </c>
      <c r="S48" s="29" t="s">
        <v>263</v>
      </c>
      <c r="T48" s="26" t="s">
        <v>263</v>
      </c>
      <c r="U48" s="27">
        <v>25</v>
      </c>
    </row>
    <row r="49" spans="1:21" ht="48" x14ac:dyDescent="0.2">
      <c r="A49" s="79" t="s">
        <v>162</v>
      </c>
      <c r="B49" s="123" t="s">
        <v>197</v>
      </c>
      <c r="C49" s="79" t="s">
        <v>90</v>
      </c>
      <c r="D49" s="79" t="s">
        <v>246</v>
      </c>
      <c r="E49" s="76" t="s">
        <v>80</v>
      </c>
      <c r="F49" s="76">
        <v>97</v>
      </c>
      <c r="G49" s="115">
        <v>3000000</v>
      </c>
      <c r="H49" s="25" t="s">
        <v>263</v>
      </c>
      <c r="I49" s="76">
        <v>1</v>
      </c>
      <c r="J49" s="25" t="s">
        <v>264</v>
      </c>
      <c r="K49" s="25" t="s">
        <v>263</v>
      </c>
      <c r="L49" s="25">
        <v>1</v>
      </c>
      <c r="M49" s="29">
        <v>20</v>
      </c>
      <c r="N49" s="27" t="s">
        <v>263</v>
      </c>
      <c r="O49" s="76" t="s">
        <v>101</v>
      </c>
      <c r="P49" s="74" t="str">
        <f t="shared" si="0"/>
        <v>NC</v>
      </c>
      <c r="Q49" s="116">
        <v>217723.76</v>
      </c>
      <c r="R49" s="76" t="s">
        <v>100</v>
      </c>
      <c r="S49" s="29" t="s">
        <v>263</v>
      </c>
      <c r="T49" s="26" t="s">
        <v>263</v>
      </c>
      <c r="U49" s="27">
        <v>36</v>
      </c>
    </row>
    <row r="50" spans="1:21" ht="72" x14ac:dyDescent="0.2">
      <c r="A50" s="79" t="s">
        <v>163</v>
      </c>
      <c r="B50" s="123" t="s">
        <v>198</v>
      </c>
      <c r="C50" s="79" t="s">
        <v>217</v>
      </c>
      <c r="D50" s="79" t="s">
        <v>247</v>
      </c>
      <c r="E50" s="76" t="s">
        <v>80</v>
      </c>
      <c r="F50" s="76">
        <v>145</v>
      </c>
      <c r="G50" s="115">
        <v>3458400</v>
      </c>
      <c r="H50" s="25" t="s">
        <v>263</v>
      </c>
      <c r="I50" s="76">
        <v>1</v>
      </c>
      <c r="J50" s="25" t="s">
        <v>264</v>
      </c>
      <c r="K50" s="25" t="s">
        <v>263</v>
      </c>
      <c r="L50" s="25">
        <v>1</v>
      </c>
      <c r="M50" s="29">
        <v>20</v>
      </c>
      <c r="N50" s="27" t="s">
        <v>263</v>
      </c>
      <c r="O50" s="76" t="s">
        <v>101</v>
      </c>
      <c r="P50" s="74" t="str">
        <f t="shared" si="0"/>
        <v>NC</v>
      </c>
      <c r="Q50" s="116">
        <v>153137.95000000001</v>
      </c>
      <c r="R50" s="76" t="s">
        <v>99</v>
      </c>
      <c r="S50" s="29" t="s">
        <v>263</v>
      </c>
      <c r="T50" s="26" t="s">
        <v>263</v>
      </c>
      <c r="U50" s="27">
        <v>29</v>
      </c>
    </row>
    <row r="51" spans="1:21" s="156" customFormat="1" ht="26.25" customHeight="1" x14ac:dyDescent="0.2">
      <c r="A51" s="145" t="s">
        <v>266</v>
      </c>
      <c r="B51" s="146"/>
      <c r="C51" s="147"/>
      <c r="D51" s="147"/>
      <c r="E51" s="148"/>
      <c r="F51" s="148"/>
      <c r="G51" s="149"/>
      <c r="H51" s="150"/>
      <c r="I51" s="148"/>
      <c r="J51" s="150"/>
      <c r="K51" s="150"/>
      <c r="L51" s="150"/>
      <c r="M51" s="151"/>
      <c r="N51" s="152"/>
      <c r="O51" s="148"/>
      <c r="P51" s="153"/>
      <c r="Q51" s="154"/>
      <c r="R51" s="148"/>
      <c r="S51" s="151"/>
      <c r="T51" s="155"/>
      <c r="U51" s="152"/>
    </row>
    <row r="52" spans="1:21" ht="24" x14ac:dyDescent="0.2">
      <c r="A52" s="79" t="s">
        <v>128</v>
      </c>
      <c r="B52" s="123" t="s">
        <v>67</v>
      </c>
      <c r="C52" s="79" t="s">
        <v>208</v>
      </c>
      <c r="D52" s="79" t="s">
        <v>95</v>
      </c>
      <c r="E52" s="76" t="s">
        <v>80</v>
      </c>
      <c r="F52" s="76">
        <v>96</v>
      </c>
      <c r="G52" s="115">
        <v>3100000</v>
      </c>
      <c r="H52" s="25" t="s">
        <v>264</v>
      </c>
      <c r="I52" s="76">
        <v>1</v>
      </c>
      <c r="J52" s="25" t="s">
        <v>264</v>
      </c>
      <c r="K52" s="25" t="s">
        <v>264</v>
      </c>
      <c r="L52" s="25" t="s">
        <v>264</v>
      </c>
      <c r="M52" s="29">
        <v>20</v>
      </c>
      <c r="N52" s="27" t="s">
        <v>263</v>
      </c>
      <c r="O52" s="76" t="s">
        <v>101</v>
      </c>
      <c r="P52" s="74" t="str">
        <f>O52</f>
        <v>NC</v>
      </c>
      <c r="Q52" s="116">
        <v>207331.88</v>
      </c>
      <c r="R52" s="76" t="s">
        <v>99</v>
      </c>
      <c r="S52" s="29" t="s">
        <v>263</v>
      </c>
      <c r="T52" s="26" t="s">
        <v>263</v>
      </c>
      <c r="U52" s="27">
        <v>37</v>
      </c>
    </row>
  </sheetData>
  <sortState xmlns:xlrd2="http://schemas.microsoft.com/office/spreadsheetml/2017/richdata2" ref="A3:U52">
    <sortCondition descending="1" ref="H3:H52"/>
  </sortState>
  <pageMargins left="0.7" right="0.7" top="0.75" bottom="0.75" header="0.3" footer="0.3"/>
  <pageSetup paperSize="5" scale="90" fitToHeight="0" orientation="landscape" r:id="rId1"/>
  <headerFooter alignWithMargins="0">
    <oddHeader>&amp;C&amp;"Arial,Bold"&amp;14 RFA 2023-203 All Applications&amp;RExhibit E, 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"/>
  <sheetViews>
    <sheetView showGridLines="0" tabSelected="1" zoomScale="115" zoomScaleNormal="115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L14" sqref="L14"/>
    </sheetView>
  </sheetViews>
  <sheetFormatPr defaultColWidth="9.140625" defaultRowHeight="12" x14ac:dyDescent="0.2"/>
  <cols>
    <col min="1" max="1" width="12.5703125" style="49" customWidth="1"/>
    <col min="2" max="2" width="12.42578125" style="61" customWidth="1"/>
    <col min="3" max="3" width="12.5703125" style="49" customWidth="1"/>
    <col min="4" max="4" width="18.28515625" style="62" customWidth="1"/>
    <col min="5" max="5" width="6.28515625" style="49" customWidth="1"/>
    <col min="6" max="6" width="6.7109375" style="49" customWidth="1"/>
    <col min="7" max="7" width="12" style="49" customWidth="1"/>
    <col min="8" max="8" width="7.28515625" style="49" customWidth="1"/>
    <col min="9" max="9" width="9.140625" style="49" customWidth="1"/>
    <col min="10" max="10" width="18" style="62" customWidth="1"/>
    <col min="11" max="11" width="10.28515625" style="62" customWidth="1"/>
    <col min="12" max="12" width="10.28515625" style="60" customWidth="1"/>
    <col min="13" max="13" width="6.5703125" style="49" customWidth="1"/>
    <col min="14" max="14" width="10.28515625" style="49" customWidth="1"/>
    <col min="15" max="15" width="10.7109375" style="49" hidden="1" customWidth="1"/>
    <col min="16" max="16" width="10.140625" style="49" hidden="1" customWidth="1"/>
    <col min="17" max="17" width="10" style="49" hidden="1" customWidth="1"/>
    <col min="18" max="18" width="9.7109375" style="49" customWidth="1"/>
    <col min="19" max="19" width="9.140625" style="49"/>
    <col min="20" max="20" width="9.42578125" style="49" customWidth="1"/>
    <col min="21" max="21" width="6.85546875" style="49" bestFit="1" customWidth="1"/>
    <col min="22" max="16384" width="9.140625" style="49"/>
  </cols>
  <sheetData>
    <row r="1" spans="1:21" s="34" customFormat="1" ht="14.45" customHeight="1" x14ac:dyDescent="0.2">
      <c r="A1" s="143" t="s">
        <v>21</v>
      </c>
      <c r="B1" s="143"/>
      <c r="C1" s="143"/>
      <c r="D1" s="30">
        <v>9481390</v>
      </c>
      <c r="E1" s="31"/>
      <c r="F1" s="32"/>
      <c r="G1" s="32"/>
      <c r="H1" s="31"/>
      <c r="I1" s="31"/>
      <c r="J1" s="33"/>
      <c r="K1" s="33"/>
    </row>
    <row r="2" spans="1:21" s="34" customFormat="1" ht="14.45" customHeight="1" x14ac:dyDescent="0.2">
      <c r="A2" s="144" t="s">
        <v>16</v>
      </c>
      <c r="B2" s="144"/>
      <c r="C2" s="144"/>
      <c r="D2" s="30">
        <f>SUM(G7:G20)</f>
        <v>10375200</v>
      </c>
      <c r="E2" s="31"/>
      <c r="F2" s="32"/>
      <c r="G2" s="32"/>
      <c r="H2" s="31"/>
      <c r="I2" s="31"/>
      <c r="J2" s="33"/>
      <c r="K2" s="33"/>
    </row>
    <row r="3" spans="1:21" s="34" customFormat="1" ht="14.45" customHeight="1" x14ac:dyDescent="0.2">
      <c r="A3" s="144" t="s">
        <v>22</v>
      </c>
      <c r="B3" s="144"/>
      <c r="C3" s="144"/>
      <c r="D3" s="35">
        <f>D1-D2</f>
        <v>-893810</v>
      </c>
      <c r="E3" s="31"/>
      <c r="F3" s="32"/>
      <c r="G3" s="32"/>
      <c r="H3" s="31"/>
      <c r="I3" s="31"/>
      <c r="J3" s="33"/>
      <c r="K3" s="33"/>
    </row>
    <row r="4" spans="1:21" s="34" customFormat="1" ht="14.45" customHeight="1" x14ac:dyDescent="0.2">
      <c r="A4" s="32"/>
      <c r="B4" s="32"/>
      <c r="C4" s="32"/>
      <c r="D4" s="31"/>
      <c r="E4" s="32"/>
      <c r="F4" s="32"/>
      <c r="G4" s="32"/>
      <c r="H4" s="31"/>
      <c r="I4" s="32"/>
      <c r="J4" s="33"/>
      <c r="K4" s="33"/>
    </row>
    <row r="5" spans="1:21" s="36" customFormat="1" x14ac:dyDescent="0.2">
      <c r="B5" s="37"/>
      <c r="D5" s="38"/>
      <c r="H5" s="39"/>
      <c r="J5" s="39"/>
      <c r="K5" s="39"/>
      <c r="L5" s="40"/>
      <c r="N5" s="39"/>
      <c r="O5" s="39"/>
      <c r="P5" s="39"/>
    </row>
    <row r="6" spans="1:21" s="23" customFormat="1" ht="78" customHeight="1" x14ac:dyDescent="0.2">
      <c r="A6" s="28" t="s">
        <v>0</v>
      </c>
      <c r="B6" s="28" t="s">
        <v>2</v>
      </c>
      <c r="C6" s="28" t="s">
        <v>39</v>
      </c>
      <c r="D6" s="28" t="s">
        <v>1</v>
      </c>
      <c r="E6" s="28" t="s">
        <v>41</v>
      </c>
      <c r="F6" s="28" t="s">
        <v>23</v>
      </c>
      <c r="G6" s="28" t="s">
        <v>58</v>
      </c>
      <c r="H6" s="28" t="s">
        <v>12</v>
      </c>
      <c r="I6" s="28" t="s">
        <v>48</v>
      </c>
      <c r="J6" s="28" t="s">
        <v>47</v>
      </c>
      <c r="K6" s="28" t="s">
        <v>248</v>
      </c>
      <c r="L6" s="28" t="s">
        <v>249</v>
      </c>
      <c r="M6" s="28" t="s">
        <v>7</v>
      </c>
      <c r="N6" s="28" t="s">
        <v>9</v>
      </c>
      <c r="O6" s="28" t="s">
        <v>3</v>
      </c>
      <c r="P6" s="75" t="s">
        <v>14</v>
      </c>
      <c r="Q6" s="28" t="s">
        <v>15</v>
      </c>
      <c r="R6" s="28" t="s">
        <v>10</v>
      </c>
      <c r="S6" s="28" t="s">
        <v>61</v>
      </c>
      <c r="T6" s="28" t="s">
        <v>4</v>
      </c>
      <c r="U6" s="28" t="s">
        <v>6</v>
      </c>
    </row>
    <row r="7" spans="1:21" s="36" customFormat="1" ht="12.75" x14ac:dyDescent="0.2">
      <c r="A7" s="41"/>
      <c r="B7" s="42"/>
      <c r="C7" s="43"/>
      <c r="D7" s="44"/>
      <c r="E7" s="44"/>
      <c r="F7" s="45"/>
      <c r="G7" s="45"/>
      <c r="H7" s="45"/>
      <c r="I7" s="44"/>
      <c r="J7" s="46"/>
      <c r="K7" s="46"/>
      <c r="L7" s="47"/>
      <c r="M7" s="47"/>
      <c r="N7" s="47"/>
      <c r="O7" s="47"/>
      <c r="P7" s="48"/>
      <c r="R7" s="47"/>
    </row>
    <row r="8" spans="1:21" s="58" customFormat="1" x14ac:dyDescent="0.2">
      <c r="A8" s="122" t="s">
        <v>112</v>
      </c>
      <c r="B8" s="100"/>
      <c r="C8" s="100"/>
      <c r="D8" s="100"/>
      <c r="E8" s="101"/>
      <c r="F8" s="101"/>
      <c r="G8" s="120"/>
      <c r="H8" s="103"/>
      <c r="I8" s="101"/>
      <c r="J8" s="103"/>
      <c r="K8" s="103"/>
      <c r="L8" s="103"/>
      <c r="M8" s="84"/>
      <c r="N8" s="117"/>
      <c r="O8" s="101"/>
      <c r="P8" s="104"/>
      <c r="Q8" s="121"/>
      <c r="R8" s="101"/>
      <c r="S8" s="84"/>
      <c r="T8" s="105"/>
      <c r="U8" s="106"/>
    </row>
    <row r="9" spans="1:21" s="21" customFormat="1" ht="24" x14ac:dyDescent="0.2">
      <c r="A9" s="79" t="s">
        <v>129</v>
      </c>
      <c r="B9" s="123" t="s">
        <v>172</v>
      </c>
      <c r="C9" s="79" t="s">
        <v>209</v>
      </c>
      <c r="D9" s="79" t="s">
        <v>225</v>
      </c>
      <c r="E9" s="76" t="s">
        <v>40</v>
      </c>
      <c r="F9" s="76">
        <v>120</v>
      </c>
      <c r="G9" s="115">
        <v>3458400</v>
      </c>
      <c r="H9" s="27" t="s">
        <v>263</v>
      </c>
      <c r="I9" s="76">
        <v>1</v>
      </c>
      <c r="J9" s="27" t="s">
        <v>263</v>
      </c>
      <c r="K9" s="27" t="s">
        <v>264</v>
      </c>
      <c r="L9" s="27" t="s">
        <v>264</v>
      </c>
      <c r="M9" s="27">
        <v>20</v>
      </c>
      <c r="N9" s="27" t="s">
        <v>263</v>
      </c>
      <c r="O9" s="76" t="s">
        <v>101</v>
      </c>
      <c r="P9" s="74" t="str">
        <f>O9</f>
        <v>NC</v>
      </c>
      <c r="Q9" s="116">
        <v>185041.69</v>
      </c>
      <c r="R9" s="76" t="s">
        <v>99</v>
      </c>
      <c r="S9" s="29" t="s">
        <v>263</v>
      </c>
      <c r="T9" s="27" t="s">
        <v>263</v>
      </c>
      <c r="U9" s="27">
        <v>6</v>
      </c>
    </row>
    <row r="10" spans="1:21" s="58" customFormat="1" x14ac:dyDescent="0.2">
      <c r="A10" s="85"/>
      <c r="B10" s="86"/>
      <c r="C10" s="86"/>
      <c r="D10" s="86"/>
      <c r="E10" s="87"/>
      <c r="F10" s="87"/>
      <c r="G10" s="57"/>
      <c r="H10" s="88"/>
      <c r="I10" s="87"/>
      <c r="J10" s="89"/>
      <c r="K10" s="89"/>
      <c r="L10" s="77"/>
      <c r="M10" s="90"/>
      <c r="N10" s="91"/>
      <c r="O10" s="57"/>
      <c r="R10" s="89"/>
    </row>
    <row r="11" spans="1:21" s="58" customFormat="1" ht="12.75" x14ac:dyDescent="0.2">
      <c r="A11" s="92" t="s">
        <v>113</v>
      </c>
      <c r="B11" s="93"/>
      <c r="C11" s="94"/>
      <c r="D11" s="95"/>
      <c r="E11" s="95"/>
      <c r="F11" s="96"/>
      <c r="G11" s="96"/>
      <c r="H11" s="96"/>
      <c r="I11" s="95"/>
      <c r="J11" s="97"/>
      <c r="K11" s="97"/>
      <c r="L11" s="52"/>
      <c r="M11" s="52"/>
      <c r="N11" s="52"/>
      <c r="O11" s="52"/>
      <c r="P11" s="98"/>
      <c r="R11" s="52"/>
    </row>
    <row r="12" spans="1:21" s="21" customFormat="1" ht="24" x14ac:dyDescent="0.2">
      <c r="A12" s="79" t="s">
        <v>143</v>
      </c>
      <c r="B12" s="123" t="s">
        <v>183</v>
      </c>
      <c r="C12" s="79" t="s">
        <v>215</v>
      </c>
      <c r="D12" s="79" t="s">
        <v>237</v>
      </c>
      <c r="E12" s="76" t="s">
        <v>80</v>
      </c>
      <c r="F12" s="76">
        <v>132</v>
      </c>
      <c r="G12" s="115">
        <v>3458400</v>
      </c>
      <c r="H12" s="25" t="s">
        <v>263</v>
      </c>
      <c r="I12" s="76">
        <v>1</v>
      </c>
      <c r="J12" s="25" t="s">
        <v>264</v>
      </c>
      <c r="K12" s="25" t="s">
        <v>263</v>
      </c>
      <c r="L12" s="25">
        <v>1</v>
      </c>
      <c r="M12" s="29">
        <v>20</v>
      </c>
      <c r="N12" s="27" t="s">
        <v>263</v>
      </c>
      <c r="O12" s="76" t="s">
        <v>101</v>
      </c>
      <c r="P12" s="74" t="str">
        <f>O12</f>
        <v>NC</v>
      </c>
      <c r="Q12" s="116">
        <v>168219.72</v>
      </c>
      <c r="R12" s="76" t="s">
        <v>99</v>
      </c>
      <c r="S12" s="29" t="s">
        <v>263</v>
      </c>
      <c r="T12" s="26" t="s">
        <v>263</v>
      </c>
      <c r="U12" s="27">
        <v>1</v>
      </c>
    </row>
    <row r="13" spans="1:21" s="58" customFormat="1" x14ac:dyDescent="0.2">
      <c r="A13" s="50"/>
      <c r="B13" s="51"/>
      <c r="C13" s="51"/>
      <c r="D13" s="52"/>
      <c r="E13" s="53"/>
      <c r="F13" s="53"/>
      <c r="G13" s="52"/>
      <c r="H13" s="52"/>
      <c r="I13" s="53"/>
      <c r="J13" s="52"/>
      <c r="K13" s="52"/>
      <c r="L13" s="54"/>
      <c r="M13" s="52"/>
      <c r="N13" s="52"/>
      <c r="O13" s="55"/>
      <c r="P13" s="56"/>
      <c r="Q13" s="57"/>
      <c r="R13" s="52"/>
    </row>
    <row r="14" spans="1:21" s="58" customFormat="1" x14ac:dyDescent="0.2">
      <c r="A14" s="92" t="s">
        <v>114</v>
      </c>
      <c r="B14" s="99"/>
      <c r="D14" s="57"/>
      <c r="J14" s="57"/>
      <c r="K14" s="57"/>
      <c r="L14" s="59"/>
    </row>
    <row r="15" spans="1:21" s="58" customFormat="1" ht="36" x14ac:dyDescent="0.2">
      <c r="A15" s="79" t="s">
        <v>146</v>
      </c>
      <c r="B15" s="123" t="s">
        <v>186</v>
      </c>
      <c r="C15" s="79" t="s">
        <v>207</v>
      </c>
      <c r="D15" s="79" t="s">
        <v>239</v>
      </c>
      <c r="E15" s="76" t="s">
        <v>80</v>
      </c>
      <c r="F15" s="76">
        <v>106</v>
      </c>
      <c r="G15" s="115">
        <v>3458400</v>
      </c>
      <c r="H15" s="25" t="s">
        <v>263</v>
      </c>
      <c r="I15" s="76">
        <v>1</v>
      </c>
      <c r="J15" s="25" t="s">
        <v>264</v>
      </c>
      <c r="K15" s="25" t="s">
        <v>263</v>
      </c>
      <c r="L15" s="25">
        <v>1</v>
      </c>
      <c r="M15" s="29">
        <v>20</v>
      </c>
      <c r="N15" s="27" t="s">
        <v>263</v>
      </c>
      <c r="O15" s="76" t="s">
        <v>101</v>
      </c>
      <c r="P15" s="74" t="str">
        <f>O15</f>
        <v>NC</v>
      </c>
      <c r="Q15" s="116">
        <v>209481.16</v>
      </c>
      <c r="R15" s="76" t="s">
        <v>99</v>
      </c>
      <c r="S15" s="29" t="s">
        <v>263</v>
      </c>
      <c r="T15" s="26" t="s">
        <v>263</v>
      </c>
      <c r="U15" s="27">
        <v>2</v>
      </c>
    </row>
    <row r="16" spans="1:21" s="82" customFormat="1" x14ac:dyDescent="0.2">
      <c r="A16" s="100"/>
      <c r="B16" s="100"/>
      <c r="C16" s="100"/>
      <c r="D16" s="100"/>
      <c r="E16" s="101"/>
      <c r="F16" s="101"/>
      <c r="G16" s="102"/>
      <c r="H16" s="103"/>
      <c r="I16" s="101"/>
      <c r="J16" s="103"/>
      <c r="K16" s="103"/>
      <c r="L16" s="84"/>
      <c r="M16" s="104"/>
      <c r="N16" s="101"/>
      <c r="O16" s="105"/>
      <c r="P16" s="106"/>
      <c r="R16" s="84"/>
    </row>
    <row r="17" spans="1:18" s="58" customFormat="1" x14ac:dyDescent="0.2">
      <c r="A17" s="78"/>
      <c r="B17" s="107"/>
      <c r="C17" s="108"/>
      <c r="D17" s="108"/>
      <c r="E17" s="109"/>
      <c r="F17" s="109"/>
      <c r="G17" s="109"/>
      <c r="H17" s="110"/>
      <c r="I17" s="109"/>
      <c r="J17" s="111"/>
      <c r="K17" s="111"/>
      <c r="L17" s="89"/>
      <c r="M17" s="109"/>
      <c r="N17" s="112"/>
      <c r="O17" s="89"/>
      <c r="P17" s="89"/>
      <c r="R17" s="89"/>
    </row>
    <row r="18" spans="1:18" s="58" customFormat="1" x14ac:dyDescent="0.2">
      <c r="A18" s="85"/>
      <c r="B18" s="86"/>
      <c r="C18" s="86"/>
      <c r="D18" s="86"/>
      <c r="E18" s="87"/>
      <c r="F18" s="87"/>
      <c r="G18" s="57"/>
      <c r="H18" s="88"/>
      <c r="I18" s="87"/>
      <c r="J18" s="57"/>
      <c r="K18" s="57"/>
      <c r="L18" s="57"/>
      <c r="M18" s="90"/>
      <c r="N18" s="57"/>
      <c r="O18" s="57"/>
      <c r="R18" s="57"/>
    </row>
    <row r="19" spans="1:18" s="58" customFormat="1" x14ac:dyDescent="0.2">
      <c r="A19" s="82"/>
      <c r="L19" s="59"/>
    </row>
    <row r="20" spans="1:18" s="58" customFormat="1" ht="12.95" customHeight="1" x14ac:dyDescent="0.2">
      <c r="A20" s="51"/>
      <c r="B20" s="51"/>
      <c r="C20" s="51"/>
      <c r="D20" s="52"/>
      <c r="E20" s="53"/>
      <c r="F20" s="53"/>
      <c r="G20" s="52"/>
      <c r="H20" s="52"/>
      <c r="I20" s="53"/>
      <c r="J20" s="52"/>
      <c r="K20" s="52"/>
      <c r="L20" s="54"/>
      <c r="M20" s="52"/>
      <c r="N20" s="52"/>
      <c r="O20" s="55"/>
      <c r="P20" s="56"/>
      <c r="Q20" s="57"/>
      <c r="R20" s="52"/>
    </row>
    <row r="21" spans="1:18" s="58" customFormat="1" ht="12.95" customHeight="1" x14ac:dyDescent="0.2">
      <c r="A21" s="50"/>
      <c r="B21" s="51"/>
      <c r="C21" s="51"/>
      <c r="D21" s="52"/>
      <c r="E21" s="53"/>
      <c r="F21" s="53"/>
      <c r="G21" s="52"/>
      <c r="H21" s="52"/>
      <c r="I21" s="53"/>
      <c r="J21" s="52"/>
      <c r="K21" s="52"/>
      <c r="L21" s="54"/>
      <c r="M21" s="52"/>
      <c r="N21" s="52"/>
      <c r="O21" s="55"/>
      <c r="P21" s="56"/>
      <c r="Q21" s="57"/>
      <c r="R21" s="52"/>
    </row>
    <row r="22" spans="1:18" s="58" customFormat="1" ht="12.95" customHeight="1" x14ac:dyDescent="0.2">
      <c r="A22" s="51"/>
      <c r="B22" s="51"/>
      <c r="C22" s="51"/>
      <c r="D22" s="52"/>
      <c r="E22" s="53"/>
      <c r="F22" s="53"/>
      <c r="G22" s="52"/>
      <c r="H22" s="52"/>
      <c r="I22" s="53"/>
      <c r="J22" s="52"/>
      <c r="K22" s="52"/>
      <c r="L22" s="54"/>
      <c r="M22" s="52"/>
      <c r="N22" s="52"/>
      <c r="O22" s="55"/>
      <c r="P22" s="56"/>
      <c r="Q22" s="57"/>
      <c r="R22" s="52"/>
    </row>
    <row r="23" spans="1:18" s="58" customFormat="1" ht="12.95" customHeight="1" x14ac:dyDescent="0.2">
      <c r="A23" s="51"/>
      <c r="B23" s="51"/>
      <c r="C23" s="51"/>
      <c r="D23" s="52"/>
      <c r="E23" s="53"/>
      <c r="F23" s="53"/>
      <c r="G23" s="52"/>
      <c r="H23" s="52"/>
      <c r="I23" s="53"/>
      <c r="J23" s="52"/>
      <c r="K23" s="52"/>
      <c r="L23" s="54"/>
      <c r="M23" s="52"/>
      <c r="N23" s="52"/>
      <c r="O23" s="55"/>
      <c r="P23" s="56"/>
      <c r="Q23" s="57"/>
      <c r="R23" s="52"/>
    </row>
    <row r="24" spans="1:18" s="58" customFormat="1" x14ac:dyDescent="0.2">
      <c r="A24" s="51"/>
      <c r="B24" s="51"/>
      <c r="C24" s="51"/>
      <c r="D24" s="52"/>
      <c r="E24" s="53"/>
      <c r="F24" s="53"/>
      <c r="G24" s="52"/>
      <c r="H24" s="52"/>
      <c r="I24" s="53"/>
      <c r="J24" s="52"/>
      <c r="K24" s="52"/>
      <c r="L24" s="54"/>
      <c r="M24" s="52"/>
      <c r="N24" s="52"/>
      <c r="O24" s="55"/>
      <c r="P24" s="56"/>
      <c r="Q24" s="57"/>
      <c r="R24" s="52"/>
    </row>
    <row r="25" spans="1:18" s="58" customFormat="1" x14ac:dyDescent="0.2">
      <c r="A25" s="51"/>
      <c r="B25" s="51"/>
      <c r="C25" s="51"/>
      <c r="D25" s="52"/>
      <c r="E25" s="53"/>
      <c r="F25" s="53"/>
      <c r="G25" s="52"/>
      <c r="H25" s="52"/>
      <c r="I25" s="53"/>
      <c r="J25" s="52"/>
      <c r="K25" s="52"/>
      <c r="L25" s="54"/>
      <c r="M25" s="52"/>
      <c r="N25" s="52"/>
      <c r="O25" s="55"/>
      <c r="P25" s="56"/>
      <c r="Q25" s="57"/>
      <c r="R25" s="52"/>
    </row>
    <row r="26" spans="1:18" s="58" customFormat="1" x14ac:dyDescent="0.2">
      <c r="A26" s="51"/>
      <c r="B26" s="51"/>
      <c r="C26" s="51"/>
      <c r="D26" s="52"/>
      <c r="E26" s="53"/>
      <c r="F26" s="53"/>
      <c r="G26" s="52"/>
      <c r="H26" s="52"/>
      <c r="I26" s="53"/>
      <c r="J26" s="52"/>
      <c r="K26" s="52"/>
      <c r="L26" s="54"/>
      <c r="M26" s="52"/>
      <c r="N26" s="52"/>
      <c r="O26" s="55"/>
      <c r="P26" s="56"/>
      <c r="Q26" s="57"/>
      <c r="R26" s="52"/>
    </row>
    <row r="27" spans="1:18" s="58" customFormat="1" x14ac:dyDescent="0.2">
      <c r="A27" s="51"/>
      <c r="B27" s="51"/>
      <c r="C27" s="51"/>
      <c r="D27" s="52"/>
      <c r="E27" s="53"/>
      <c r="F27" s="53"/>
      <c r="G27" s="52"/>
      <c r="H27" s="52"/>
      <c r="I27" s="53"/>
      <c r="J27" s="52"/>
      <c r="K27" s="52"/>
      <c r="L27" s="54"/>
      <c r="M27" s="52"/>
      <c r="N27" s="52"/>
      <c r="O27" s="55"/>
      <c r="P27" s="56"/>
      <c r="Q27" s="57"/>
      <c r="R27" s="52"/>
    </row>
    <row r="28" spans="1:18" s="58" customFormat="1" x14ac:dyDescent="0.2">
      <c r="L28" s="59"/>
    </row>
    <row r="29" spans="1:18" s="58" customFormat="1" x14ac:dyDescent="0.2">
      <c r="L29" s="59"/>
    </row>
    <row r="30" spans="1:18" s="58" customFormat="1" x14ac:dyDescent="0.2">
      <c r="L30" s="59"/>
    </row>
    <row r="31" spans="1:18" s="58" customFormat="1" x14ac:dyDescent="0.2">
      <c r="L31" s="59"/>
    </row>
    <row r="32" spans="1:18" s="113" customFormat="1" x14ac:dyDescent="0.2">
      <c r="L32" s="114"/>
    </row>
    <row r="33" spans="12:12" s="113" customFormat="1" x14ac:dyDescent="0.2">
      <c r="L33" s="114"/>
    </row>
    <row r="34" spans="12:12" s="113" customFormat="1" x14ac:dyDescent="0.2">
      <c r="L34" s="114"/>
    </row>
    <row r="35" spans="12:12" s="113" customFormat="1" x14ac:dyDescent="0.2">
      <c r="L35" s="114"/>
    </row>
    <row r="36" spans="12:12" s="113" customFormat="1" x14ac:dyDescent="0.2">
      <c r="L36" s="114"/>
    </row>
    <row r="37" spans="12:12" s="113" customFormat="1" x14ac:dyDescent="0.2">
      <c r="L37" s="114"/>
    </row>
    <row r="38" spans="12:12" s="113" customFormat="1" x14ac:dyDescent="0.2">
      <c r="L38" s="114"/>
    </row>
    <row r="39" spans="12:12" s="113" customFormat="1" x14ac:dyDescent="0.2">
      <c r="L39" s="114"/>
    </row>
    <row r="40" spans="12:12" s="113" customFormat="1" x14ac:dyDescent="0.2">
      <c r="L40" s="114"/>
    </row>
    <row r="41" spans="12:12" s="113" customFormat="1" x14ac:dyDescent="0.2">
      <c r="L41" s="114"/>
    </row>
    <row r="42" spans="12:12" s="113" customFormat="1" x14ac:dyDescent="0.2">
      <c r="L42" s="114"/>
    </row>
    <row r="43" spans="12:12" s="113" customFormat="1" x14ac:dyDescent="0.2">
      <c r="L43" s="114"/>
    </row>
    <row r="44" spans="12:12" s="113" customFormat="1" x14ac:dyDescent="0.2">
      <c r="L44" s="114"/>
    </row>
    <row r="45" spans="12:12" s="113" customFormat="1" x14ac:dyDescent="0.2">
      <c r="L45" s="114"/>
    </row>
    <row r="46" spans="12:12" s="113" customFormat="1" x14ac:dyDescent="0.2">
      <c r="L46" s="114"/>
    </row>
    <row r="47" spans="12:12" s="113" customFormat="1" x14ac:dyDescent="0.2">
      <c r="L47" s="114"/>
    </row>
    <row r="48" spans="12:12" s="113" customFormat="1" x14ac:dyDescent="0.2">
      <c r="L48" s="114"/>
    </row>
    <row r="49" spans="2:12" s="113" customFormat="1" x14ac:dyDescent="0.2">
      <c r="L49" s="114"/>
    </row>
    <row r="50" spans="2:12" s="113" customFormat="1" x14ac:dyDescent="0.2">
      <c r="L50" s="114"/>
    </row>
    <row r="51" spans="2:12" s="113" customFormat="1" x14ac:dyDescent="0.2">
      <c r="L51" s="114"/>
    </row>
    <row r="52" spans="2:12" s="113" customFormat="1" x14ac:dyDescent="0.2">
      <c r="L52" s="114"/>
    </row>
    <row r="53" spans="2:12" s="113" customFormat="1" x14ac:dyDescent="0.2">
      <c r="L53" s="114"/>
    </row>
    <row r="54" spans="2:12" x14ac:dyDescent="0.2">
      <c r="B54" s="49"/>
      <c r="D54" s="49"/>
      <c r="J54" s="49"/>
      <c r="K54" s="49"/>
    </row>
    <row r="55" spans="2:12" x14ac:dyDescent="0.2">
      <c r="B55" s="49"/>
      <c r="D55" s="49"/>
      <c r="J55" s="49"/>
      <c r="K55" s="49"/>
    </row>
    <row r="56" spans="2:12" x14ac:dyDescent="0.2">
      <c r="B56" s="49"/>
      <c r="D56" s="49"/>
      <c r="J56" s="49"/>
      <c r="K56" s="49"/>
    </row>
    <row r="57" spans="2:12" x14ac:dyDescent="0.2">
      <c r="B57" s="49"/>
      <c r="D57" s="49"/>
      <c r="J57" s="49"/>
      <c r="K57" s="49"/>
    </row>
    <row r="58" spans="2:12" x14ac:dyDescent="0.2">
      <c r="B58" s="49"/>
      <c r="D58" s="49"/>
      <c r="J58" s="49"/>
      <c r="K58" s="49"/>
    </row>
    <row r="59" spans="2:12" x14ac:dyDescent="0.2">
      <c r="B59" s="49"/>
      <c r="D59" s="49"/>
      <c r="J59" s="49"/>
      <c r="K59" s="49"/>
    </row>
    <row r="60" spans="2:12" x14ac:dyDescent="0.2">
      <c r="B60" s="49"/>
      <c r="D60" s="49"/>
      <c r="J60" s="49"/>
      <c r="K60" s="49"/>
    </row>
    <row r="61" spans="2:12" x14ac:dyDescent="0.2">
      <c r="B61" s="49"/>
      <c r="D61" s="49"/>
      <c r="J61" s="49"/>
      <c r="K61" s="49"/>
    </row>
    <row r="62" spans="2:12" x14ac:dyDescent="0.2">
      <c r="B62" s="49"/>
      <c r="D62" s="49"/>
      <c r="J62" s="49"/>
      <c r="K62" s="49"/>
    </row>
    <row r="63" spans="2:12" x14ac:dyDescent="0.2">
      <c r="B63" s="49"/>
      <c r="D63" s="49"/>
      <c r="J63" s="49"/>
      <c r="K63" s="49"/>
    </row>
    <row r="64" spans="2:12" x14ac:dyDescent="0.2">
      <c r="B64" s="49"/>
      <c r="D64" s="49"/>
      <c r="J64" s="49"/>
      <c r="K64" s="49"/>
    </row>
    <row r="65" spans="2:11" x14ac:dyDescent="0.2">
      <c r="B65" s="49"/>
      <c r="D65" s="49"/>
      <c r="J65" s="49"/>
      <c r="K65" s="49"/>
    </row>
    <row r="66" spans="2:11" x14ac:dyDescent="0.2">
      <c r="B66" s="49"/>
      <c r="D66" s="49"/>
      <c r="J66" s="49"/>
      <c r="K66" s="49"/>
    </row>
    <row r="67" spans="2:11" x14ac:dyDescent="0.2">
      <c r="B67" s="49"/>
      <c r="D67" s="49"/>
      <c r="J67" s="49"/>
      <c r="K67" s="49"/>
    </row>
    <row r="68" spans="2:11" x14ac:dyDescent="0.2">
      <c r="B68" s="49"/>
      <c r="D68" s="49"/>
      <c r="J68" s="49"/>
      <c r="K68" s="49"/>
    </row>
    <row r="69" spans="2:11" x14ac:dyDescent="0.2">
      <c r="B69" s="49"/>
      <c r="D69" s="49"/>
      <c r="J69" s="49"/>
      <c r="K69" s="49"/>
    </row>
    <row r="70" spans="2:11" x14ac:dyDescent="0.2">
      <c r="B70" s="49"/>
      <c r="D70" s="49"/>
      <c r="J70" s="49"/>
      <c r="K70" s="49"/>
    </row>
    <row r="71" spans="2:11" x14ac:dyDescent="0.2">
      <c r="B71" s="49"/>
      <c r="D71" s="49"/>
      <c r="J71" s="49"/>
      <c r="K71" s="49"/>
    </row>
    <row r="72" spans="2:11" x14ac:dyDescent="0.2">
      <c r="B72" s="49"/>
      <c r="D72" s="49"/>
      <c r="J72" s="49"/>
      <c r="K72" s="49"/>
    </row>
    <row r="73" spans="2:11" x14ac:dyDescent="0.2">
      <c r="B73" s="49"/>
      <c r="D73" s="49"/>
      <c r="J73" s="49"/>
      <c r="K73" s="49"/>
    </row>
    <row r="74" spans="2:11" x14ac:dyDescent="0.2">
      <c r="B74" s="49"/>
      <c r="D74" s="49"/>
      <c r="J74" s="49"/>
      <c r="K74" s="49"/>
    </row>
    <row r="75" spans="2:11" x14ac:dyDescent="0.2">
      <c r="B75" s="49"/>
      <c r="D75" s="49"/>
      <c r="J75" s="49"/>
      <c r="K75" s="49"/>
    </row>
    <row r="76" spans="2:11" x14ac:dyDescent="0.2">
      <c r="B76" s="49"/>
      <c r="D76" s="49"/>
      <c r="J76" s="49"/>
      <c r="K76" s="49"/>
    </row>
    <row r="77" spans="2:11" x14ac:dyDescent="0.2">
      <c r="B77" s="49"/>
      <c r="D77" s="49"/>
      <c r="J77" s="49"/>
      <c r="K77" s="49"/>
    </row>
    <row r="78" spans="2:11" x14ac:dyDescent="0.2">
      <c r="B78" s="49"/>
      <c r="D78" s="49"/>
      <c r="J78" s="49"/>
      <c r="K78" s="49"/>
    </row>
    <row r="79" spans="2:11" x14ac:dyDescent="0.2">
      <c r="B79" s="49"/>
      <c r="D79" s="49"/>
      <c r="J79" s="49"/>
      <c r="K79" s="49"/>
    </row>
    <row r="80" spans="2:11" x14ac:dyDescent="0.2">
      <c r="B80" s="49"/>
      <c r="D80" s="49"/>
      <c r="J80" s="49"/>
      <c r="K80" s="49"/>
    </row>
    <row r="81" spans="2:11" x14ac:dyDescent="0.2">
      <c r="B81" s="49"/>
      <c r="D81" s="49"/>
      <c r="J81" s="49"/>
      <c r="K81" s="49"/>
    </row>
    <row r="82" spans="2:11" x14ac:dyDescent="0.2">
      <c r="B82" s="49"/>
      <c r="D82" s="49"/>
      <c r="J82" s="49"/>
      <c r="K82" s="49"/>
    </row>
    <row r="83" spans="2:11" x14ac:dyDescent="0.2">
      <c r="B83" s="49"/>
      <c r="D83" s="49"/>
      <c r="J83" s="49"/>
      <c r="K83" s="49"/>
    </row>
    <row r="84" spans="2:11" x14ac:dyDescent="0.2">
      <c r="B84" s="49"/>
      <c r="D84" s="49"/>
      <c r="J84" s="49"/>
      <c r="K84" s="49"/>
    </row>
    <row r="85" spans="2:11" x14ac:dyDescent="0.2">
      <c r="B85" s="49"/>
      <c r="D85" s="49"/>
      <c r="J85" s="49"/>
      <c r="K85" s="49"/>
    </row>
    <row r="86" spans="2:11" x14ac:dyDescent="0.2">
      <c r="B86" s="49"/>
      <c r="D86" s="49"/>
      <c r="J86" s="49"/>
      <c r="K86" s="49"/>
    </row>
    <row r="87" spans="2:11" x14ac:dyDescent="0.2">
      <c r="B87" s="49"/>
      <c r="D87" s="49"/>
      <c r="J87" s="49"/>
      <c r="K87" s="49"/>
    </row>
    <row r="88" spans="2:11" x14ac:dyDescent="0.2">
      <c r="B88" s="49"/>
      <c r="D88" s="49"/>
      <c r="J88" s="49"/>
      <c r="K88" s="49"/>
    </row>
    <row r="89" spans="2:11" x14ac:dyDescent="0.2">
      <c r="B89" s="49"/>
      <c r="D89" s="49"/>
      <c r="J89" s="49"/>
      <c r="K89" s="49"/>
    </row>
    <row r="90" spans="2:11" x14ac:dyDescent="0.2">
      <c r="B90" s="49"/>
      <c r="D90" s="49"/>
      <c r="J90" s="49"/>
      <c r="K90" s="49"/>
    </row>
    <row r="91" spans="2:11" x14ac:dyDescent="0.2">
      <c r="B91" s="49"/>
      <c r="D91" s="49"/>
      <c r="J91" s="49"/>
      <c r="K91" s="49"/>
    </row>
    <row r="92" spans="2:11" x14ac:dyDescent="0.2">
      <c r="B92" s="49"/>
      <c r="D92" s="49"/>
      <c r="J92" s="49"/>
      <c r="K92" s="49"/>
    </row>
    <row r="93" spans="2:11" x14ac:dyDescent="0.2">
      <c r="B93" s="49"/>
      <c r="D93" s="49"/>
      <c r="J93" s="49"/>
      <c r="K93" s="49"/>
    </row>
    <row r="94" spans="2:11" x14ac:dyDescent="0.2">
      <c r="B94" s="49"/>
      <c r="D94" s="49"/>
      <c r="J94" s="49"/>
      <c r="K94" s="49"/>
    </row>
    <row r="95" spans="2:11" x14ac:dyDescent="0.2">
      <c r="B95" s="49"/>
      <c r="D95" s="49"/>
      <c r="J95" s="49"/>
      <c r="K95" s="49"/>
    </row>
    <row r="96" spans="2:11" x14ac:dyDescent="0.2">
      <c r="B96" s="49"/>
      <c r="D96" s="49"/>
      <c r="J96" s="49"/>
      <c r="K96" s="49"/>
    </row>
    <row r="97" spans="2:11" x14ac:dyDescent="0.2">
      <c r="B97" s="49"/>
      <c r="D97" s="49"/>
      <c r="J97" s="49"/>
      <c r="K97" s="49"/>
    </row>
    <row r="98" spans="2:11" x14ac:dyDescent="0.2">
      <c r="B98" s="49"/>
      <c r="D98" s="49"/>
      <c r="J98" s="49"/>
      <c r="K98" s="49"/>
    </row>
    <row r="99" spans="2:11" x14ac:dyDescent="0.2">
      <c r="B99" s="49"/>
      <c r="D99" s="49"/>
      <c r="J99" s="49"/>
      <c r="K99" s="49"/>
    </row>
    <row r="100" spans="2:11" x14ac:dyDescent="0.2">
      <c r="B100" s="49"/>
      <c r="D100" s="49"/>
      <c r="J100" s="49"/>
      <c r="K100" s="49"/>
    </row>
    <row r="101" spans="2:11" x14ac:dyDescent="0.2">
      <c r="B101" s="49"/>
      <c r="D101" s="49"/>
      <c r="J101" s="49"/>
      <c r="K101" s="49"/>
    </row>
    <row r="102" spans="2:11" x14ac:dyDescent="0.2">
      <c r="B102" s="49"/>
      <c r="D102" s="49"/>
      <c r="J102" s="49"/>
      <c r="K102" s="49"/>
    </row>
    <row r="103" spans="2:11" x14ac:dyDescent="0.2">
      <c r="B103" s="49"/>
      <c r="D103" s="49"/>
      <c r="J103" s="49"/>
      <c r="K103" s="49"/>
    </row>
    <row r="104" spans="2:11" x14ac:dyDescent="0.2">
      <c r="B104" s="49"/>
      <c r="D104" s="49"/>
      <c r="J104" s="49"/>
      <c r="K104" s="49"/>
    </row>
  </sheetData>
  <mergeCells count="3">
    <mergeCell ref="A1:C1"/>
    <mergeCell ref="A2:C2"/>
    <mergeCell ref="A3:C3"/>
  </mergeCells>
  <pageMargins left="0.7" right="0.7" top="0.75" bottom="0.75" header="0.3" footer="0.3"/>
  <pageSetup paperSize="5" scale="81" fitToHeight="0" orientation="landscape" r:id="rId1"/>
  <headerFooter alignWithMargins="0">
    <oddHeader>&amp;C&amp;"Arial,Bold"&amp;14RFA 2023-203 Review Committee
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ee2a4f69-3a29-4b24-b170-d37fab3647f8"/>
  </ds:schemaRefs>
</ds:datastoreItem>
</file>

<file path=customXml/itemProps2.xml><?xml version="1.0" encoding="utf-8"?>
<ds:datastoreItem xmlns:ds="http://schemas.openxmlformats.org/officeDocument/2006/customXml" ds:itemID="{32CC01E8-E91C-431D-A58B-63EAAB672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scores</vt:lpstr>
      <vt:lpstr>All Applications</vt:lpstr>
      <vt:lpstr>Recommendations</vt:lpstr>
      <vt:lpstr>'enter scores'!Print_Area</vt:lpstr>
      <vt:lpstr>'All Applications'!Print_Titles</vt:lpstr>
      <vt:lpstr>'enter scores'!Print_Titles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2023-10-11T20:55:22Z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  <property fmtid="{D5CDD505-2E9C-101B-9397-08002B2CF9AE}" pid="4" name="MediaServiceImageTags">
    <vt:lpwstr/>
  </property>
</Properties>
</file>