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pp Submitted Reports/2024 App Sub Reports/"/>
    </mc:Choice>
  </mc:AlternateContent>
  <xr:revisionPtr revIDLastSave="0" documentId="8_{4BB00556-84E7-430F-A4F6-58F9348EAA4C}" xr6:coauthVersionLast="47" xr6:coauthVersionMax="47" xr10:uidLastSave="{00000000-0000-0000-0000-000000000000}"/>
  <bookViews>
    <workbookView xWindow="28680" yWindow="-120" windowWidth="29040" windowHeight="15720" xr2:uid="{99061E19-BC68-4C61-AF2B-619F783A7866}"/>
  </bookViews>
  <sheets>
    <sheet name="for posting" sheetId="1" r:id="rId1"/>
  </sheets>
  <definedNames>
    <definedName name="_xlnm._FilterDatabase" localSheetId="0" hidden="1">'for posting'!$A$1:$W$1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" i="1" l="1"/>
  <c r="X4" i="1"/>
  <c r="Y3" i="1"/>
  <c r="X3" i="1"/>
  <c r="Y2" i="1"/>
  <c r="X2" i="1"/>
</calcChain>
</file>

<file path=xl/sharedStrings.xml><?xml version="1.0" encoding="utf-8"?>
<sst xmlns="http://schemas.openxmlformats.org/spreadsheetml/2006/main" count="74" uniqueCount="55">
  <si>
    <t>AppNumber</t>
  </si>
  <si>
    <t>Name of proposed Development</t>
  </si>
  <si>
    <t>County</t>
  </si>
  <si>
    <t>County Size</t>
  </si>
  <si>
    <t>Development Location</t>
  </si>
  <si>
    <t>At least one subcategory?</t>
  </si>
  <si>
    <t>Youth Aging Out Goal</t>
  </si>
  <si>
    <t>Name Of Applicant</t>
  </si>
  <si>
    <t>NonProfit Applicant</t>
  </si>
  <si>
    <t>NonProfit DevFee Percentage</t>
  </si>
  <si>
    <t>Developer</t>
  </si>
  <si>
    <t>Authorized Principal Representative</t>
  </si>
  <si>
    <t>Operational Contact</t>
  </si>
  <si>
    <t>Development Category</t>
  </si>
  <si>
    <t>DevType</t>
  </si>
  <si>
    <t>Scattered Sites</t>
  </si>
  <si>
    <t>DLP latitude</t>
  </si>
  <si>
    <t>DLP longitude</t>
  </si>
  <si>
    <t>Total Units</t>
  </si>
  <si>
    <t>Eligible SAIL Request Amount</t>
  </si>
  <si>
    <t>HOME ARP Funding Combined Units</t>
  </si>
  <si>
    <t>TDC total</t>
  </si>
  <si>
    <t>Qualified Fin Assist Pref Met</t>
  </si>
  <si>
    <t>SAIL Request Amount per Unit</t>
  </si>
  <si>
    <t>SAIL Request 90% or less of TDC Preference</t>
  </si>
  <si>
    <t>Lottery</t>
  </si>
  <si>
    <t>2024-310SA</t>
  </si>
  <si>
    <t>The Point</t>
  </si>
  <si>
    <t>Pinellas</t>
  </si>
  <si>
    <t>L</t>
  </si>
  <si>
    <t>3901 46th Avenue N., unincorporated Pinellas County</t>
  </si>
  <si>
    <t>Y</t>
  </si>
  <si>
    <t>N</t>
  </si>
  <si>
    <t>Pinellas Affordable Living, Inc.</t>
  </si>
  <si>
    <t>Pinellas Affordable Living, Inc.; Boley Centers, Inc.</t>
  </si>
  <si>
    <t>Jack D Humburg</t>
  </si>
  <si>
    <t>Jeri J Flanagan</t>
  </si>
  <si>
    <t>NC</t>
  </si>
  <si>
    <t>G</t>
  </si>
  <si>
    <t>2024-311SA</t>
  </si>
  <si>
    <t>The Egret</t>
  </si>
  <si>
    <t>Miami-Dade</t>
  </si>
  <si>
    <t>8127 Crespi Boulevard, Miami Beach</t>
  </si>
  <si>
    <t>Miami Beach Housing Initiatives, Inc.</t>
  </si>
  <si>
    <t>Housing Authority of the City of Miami Beach; Miami Beach Housing Initiatives, Inc.</t>
  </si>
  <si>
    <t>Miguell Del Campillo</t>
  </si>
  <si>
    <t>Michael O'Hara</t>
  </si>
  <si>
    <t>2024-312SA</t>
  </si>
  <si>
    <t>Vincentian Villas</t>
  </si>
  <si>
    <t>Charlotte</t>
  </si>
  <si>
    <t>M</t>
  </si>
  <si>
    <t>1825 Lavilla Rd., Punta Gorda, FL 33950</t>
  </si>
  <si>
    <t>Society of St. Vincent dePaul South Pinellas Inc.</t>
  </si>
  <si>
    <t>Michael Raposa</t>
  </si>
  <si>
    <t>Ann Vickstrom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</si>
</sst>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 wrapText="1"/>
    </xf>
    <xf numFmtId="6" fontId="2" fillId="0" borderId="1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left"/>
    </xf>
    <xf numFmtId="8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3A162-935B-45C2-B3DA-25750B754692}">
  <sheetPr>
    <pageSetUpPr fitToPage="1"/>
  </sheetPr>
  <dimension ref="A1:Z4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E3" sqref="E3"/>
    </sheetView>
  </sheetViews>
  <sheetFormatPr defaultRowHeight="12" x14ac:dyDescent="0.2"/>
  <cols>
    <col min="1" max="1" width="11" style="10" customWidth="1"/>
    <col min="2" max="2" width="12.85546875" style="10" customWidth="1"/>
    <col min="3" max="3" width="11.42578125" style="10" bestFit="1" customWidth="1"/>
    <col min="4" max="4" width="3.140625" style="11" bestFit="1" customWidth="1"/>
    <col min="5" max="5" width="14.5703125" style="10" customWidth="1"/>
    <col min="6" max="6" width="5.42578125" style="11" bestFit="1" customWidth="1"/>
    <col min="7" max="7" width="3.140625" style="11" bestFit="1" customWidth="1"/>
    <col min="8" max="8" width="13.42578125" style="10" customWidth="1"/>
    <col min="9" max="9" width="3.140625" style="11" bestFit="1" customWidth="1"/>
    <col min="10" max="10" width="5.42578125" style="11" bestFit="1" customWidth="1"/>
    <col min="11" max="11" width="21.85546875" style="10" customWidth="1"/>
    <col min="12" max="13" width="9.85546875" style="10" customWidth="1"/>
    <col min="14" max="16" width="3.140625" style="11" bestFit="1" customWidth="1"/>
    <col min="17" max="17" width="8.28515625" style="10" bestFit="1" customWidth="1"/>
    <col min="18" max="18" width="8.85546875" style="10" bestFit="1" customWidth="1"/>
    <col min="19" max="19" width="3.140625" style="11" bestFit="1" customWidth="1"/>
    <col min="20" max="21" width="9.140625" style="10" bestFit="1" customWidth="1"/>
    <col min="22" max="22" width="7.85546875" style="12" bestFit="1" customWidth="1"/>
    <col min="23" max="23" width="5.42578125" style="11" bestFit="1" customWidth="1"/>
    <col min="24" max="24" width="10" style="11" bestFit="1" customWidth="1"/>
    <col min="25" max="25" width="5.42578125" style="11" customWidth="1"/>
    <col min="26" max="26" width="3.140625" style="10" bestFit="1" customWidth="1"/>
    <col min="27" max="16384" width="9.140625" style="10"/>
  </cols>
  <sheetData>
    <row r="1" spans="1:26" s="2" customFormat="1" ht="9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ht="48" x14ac:dyDescent="0.2">
      <c r="A2" s="3" t="s">
        <v>26</v>
      </c>
      <c r="B2" s="3" t="s">
        <v>27</v>
      </c>
      <c r="C2" s="3" t="s">
        <v>28</v>
      </c>
      <c r="D2" s="4" t="s">
        <v>29</v>
      </c>
      <c r="E2" s="3" t="s">
        <v>30</v>
      </c>
      <c r="F2" s="4" t="s">
        <v>31</v>
      </c>
      <c r="G2" s="4" t="s">
        <v>32</v>
      </c>
      <c r="H2" s="3" t="s">
        <v>33</v>
      </c>
      <c r="I2" s="4" t="s">
        <v>31</v>
      </c>
      <c r="J2" s="5">
        <v>1</v>
      </c>
      <c r="K2" s="3" t="s">
        <v>34</v>
      </c>
      <c r="L2" s="3" t="s">
        <v>35</v>
      </c>
      <c r="M2" s="3" t="s">
        <v>36</v>
      </c>
      <c r="N2" s="4" t="s">
        <v>37</v>
      </c>
      <c r="O2" s="4" t="s">
        <v>38</v>
      </c>
      <c r="P2" s="4" t="s">
        <v>32</v>
      </c>
      <c r="Q2" s="6">
        <v>27.813970000000001</v>
      </c>
      <c r="R2" s="6">
        <v>-82.686099999999996</v>
      </c>
      <c r="S2" s="4">
        <v>17</v>
      </c>
      <c r="T2" s="7">
        <v>4065411</v>
      </c>
      <c r="U2" s="7">
        <v>2067000</v>
      </c>
      <c r="V2" s="8">
        <v>6323409</v>
      </c>
      <c r="W2" s="4" t="s">
        <v>31</v>
      </c>
      <c r="X2" s="9">
        <f>T2/S2</f>
        <v>239141.82352941178</v>
      </c>
      <c r="Y2" s="4" t="str">
        <f>IF(T2/V2&lt;=0.9,"Y","N")</f>
        <v>Y</v>
      </c>
      <c r="Z2" s="4">
        <v>1</v>
      </c>
    </row>
    <row r="3" spans="1:26" ht="48" x14ac:dyDescent="0.2">
      <c r="A3" s="3" t="s">
        <v>39</v>
      </c>
      <c r="B3" s="3" t="s">
        <v>40</v>
      </c>
      <c r="C3" s="3" t="s">
        <v>41</v>
      </c>
      <c r="D3" s="4" t="s">
        <v>29</v>
      </c>
      <c r="E3" s="3" t="s">
        <v>42</v>
      </c>
      <c r="F3" s="4" t="s">
        <v>31</v>
      </c>
      <c r="G3" s="4" t="s">
        <v>32</v>
      </c>
      <c r="H3" s="3" t="s">
        <v>43</v>
      </c>
      <c r="I3" s="4" t="s">
        <v>31</v>
      </c>
      <c r="J3" s="5">
        <v>1</v>
      </c>
      <c r="K3" s="3" t="s">
        <v>44</v>
      </c>
      <c r="L3" s="3" t="s">
        <v>45</v>
      </c>
      <c r="M3" s="3" t="s">
        <v>46</v>
      </c>
      <c r="N3" s="4" t="s">
        <v>37</v>
      </c>
      <c r="O3" s="4" t="s">
        <v>38</v>
      </c>
      <c r="P3" s="4" t="s">
        <v>32</v>
      </c>
      <c r="Q3" s="6">
        <v>25.867159999999998</v>
      </c>
      <c r="R3" s="6">
        <v>-80.124799999999993</v>
      </c>
      <c r="S3" s="4">
        <v>10</v>
      </c>
      <c r="T3" s="7">
        <v>4065411</v>
      </c>
      <c r="U3" s="7">
        <v>783800</v>
      </c>
      <c r="V3" s="8">
        <v>4838446</v>
      </c>
      <c r="W3" s="4" t="s">
        <v>31</v>
      </c>
      <c r="X3" s="9">
        <f t="shared" ref="X3:X4" si="0">T3/S3</f>
        <v>406541.1</v>
      </c>
      <c r="Y3" s="4" t="str">
        <f t="shared" ref="Y3:Y4" si="1">IF(T3/V3&lt;=0.9,"Y","N")</f>
        <v>Y</v>
      </c>
      <c r="Z3" s="4">
        <v>2</v>
      </c>
    </row>
    <row r="4" spans="1:26" ht="48" x14ac:dyDescent="0.2">
      <c r="A4" s="3" t="s">
        <v>47</v>
      </c>
      <c r="B4" s="3" t="s">
        <v>48</v>
      </c>
      <c r="C4" s="3" t="s">
        <v>49</v>
      </c>
      <c r="D4" s="4" t="s">
        <v>50</v>
      </c>
      <c r="E4" s="3" t="s">
        <v>51</v>
      </c>
      <c r="F4" s="4" t="s">
        <v>31</v>
      </c>
      <c r="G4" s="4" t="s">
        <v>32</v>
      </c>
      <c r="H4" s="3" t="s">
        <v>52</v>
      </c>
      <c r="I4" s="4" t="s">
        <v>31</v>
      </c>
      <c r="J4" s="5">
        <v>1</v>
      </c>
      <c r="K4" s="3" t="s">
        <v>52</v>
      </c>
      <c r="L4" s="3" t="s">
        <v>53</v>
      </c>
      <c r="M4" s="3" t="s">
        <v>54</v>
      </c>
      <c r="N4" s="4" t="s">
        <v>37</v>
      </c>
      <c r="O4" s="4" t="s">
        <v>38</v>
      </c>
      <c r="P4" s="4" t="s">
        <v>32</v>
      </c>
      <c r="Q4" s="6">
        <v>26.938980000000001</v>
      </c>
      <c r="R4" s="6">
        <v>-82.029516999999998</v>
      </c>
      <c r="S4" s="4">
        <v>15</v>
      </c>
      <c r="T4" s="7">
        <v>4065411</v>
      </c>
      <c r="U4" s="7">
        <v>1781700</v>
      </c>
      <c r="V4" s="8">
        <v>6607351</v>
      </c>
      <c r="W4" s="4" t="s">
        <v>32</v>
      </c>
      <c r="X4" s="9">
        <f t="shared" si="0"/>
        <v>271027.40000000002</v>
      </c>
      <c r="Y4" s="4" t="str">
        <f t="shared" si="1"/>
        <v>Y</v>
      </c>
      <c r="Z4" s="4">
        <v>3</v>
      </c>
    </row>
  </sheetData>
  <pageMargins left="0.7" right="0.7" top="0.75" bottom="0.75" header="0.3" footer="0.3"/>
  <pageSetup paperSize="5" scale="78" fitToHeight="0" orientation="landscape" verticalDpi="0" r:id="rId1"/>
  <headerFooter>
    <oddHeader>&amp;CRFA 2024-102 Application Submitted Report
(subject to further verification and review)&amp;R3-21-24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A3185F9-9A97-43C4-89AC-561534A453F8}"/>
</file>

<file path=customXml/itemProps2.xml><?xml version="1.0" encoding="utf-8"?>
<ds:datastoreItem xmlns:ds="http://schemas.openxmlformats.org/officeDocument/2006/customXml" ds:itemID="{096236F5-EE30-4601-A2BA-FB532A7B8086}"/>
</file>

<file path=customXml/itemProps3.xml><?xml version="1.0" encoding="utf-8"?>
<ds:datastoreItem xmlns:ds="http://schemas.openxmlformats.org/officeDocument/2006/customXml" ds:itemID="{03EA097B-BF74-432C-A4D4-BEAE0CAED0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2024-03-27T18:11:38Z</dcterms:created>
  <dcterms:modified xsi:type="dcterms:W3CDTF">2024-03-27T18:11:50Z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