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4 Spreadsheets/2024-204 SAIL Elderly Preservation/"/>
    </mc:Choice>
  </mc:AlternateContent>
  <xr:revisionPtr revIDLastSave="0" documentId="8_{2042124D-BCE9-4F92-A7DF-E9FDBAD93669}" xr6:coauthVersionLast="47" xr6:coauthVersionMax="47" xr10:uidLastSave="{00000000-0000-0000-0000-000000000000}"/>
  <bookViews>
    <workbookView xWindow="-120" yWindow="-120" windowWidth="29040" windowHeight="15720" xr2:uid="{A04CDACB-42B6-47CD-9709-ED9BAFC82002}"/>
  </bookViews>
  <sheets>
    <sheet name="enter scores" sheetId="1" r:id="rId1"/>
  </sheets>
  <definedNames>
    <definedName name="_Hlk33200406" localSheetId="0">'enter scores'!$A$43</definedName>
    <definedName name="_Hlk46498659" localSheetId="0">'enter scores'!#REF!</definedName>
    <definedName name="_xlnm.Print_Titles" localSheetId="0">'enter scores'!$A:$A,'enter scores'!$1:$2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9" i="1"/>
  <c r="G48" i="1"/>
  <c r="G47" i="1"/>
  <c r="F45" i="1"/>
  <c r="E45" i="1"/>
  <c r="D45" i="1"/>
  <c r="C45" i="1"/>
  <c r="G45" i="1" s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F6" i="1"/>
  <c r="E6" i="1"/>
  <c r="D6" i="1"/>
  <c r="G6" i="1" s="1"/>
  <c r="C6" i="1"/>
  <c r="G5" i="1"/>
  <c r="G4" i="1"/>
</calcChain>
</file>

<file path=xl/sharedStrings.xml><?xml version="1.0" encoding="utf-8"?>
<sst xmlns="http://schemas.openxmlformats.org/spreadsheetml/2006/main" count="239" uniqueCount="69">
  <si>
    <t>Scoring Items</t>
  </si>
  <si>
    <t>Contributor/ Reporter</t>
  </si>
  <si>
    <t>2025-288S</t>
  </si>
  <si>
    <t>2025-289BS</t>
  </si>
  <si>
    <t>2025-290BS</t>
  </si>
  <si>
    <t>2025-291BS</t>
  </si>
  <si>
    <t>Count of Applications that did not meet requirement</t>
  </si>
  <si>
    <t>Development Name</t>
  </si>
  <si>
    <t>Riverside Park Apartments</t>
  </si>
  <si>
    <t>Lake Ella Manor</t>
  </si>
  <si>
    <t>Buell Brown Center</t>
  </si>
  <si>
    <t>Magnolia Gardens</t>
  </si>
  <si>
    <t>Point Items</t>
  </si>
  <si>
    <t>Bookmarking Attachments prior to submission (Section Three, A.2.b.) (5 points)</t>
  </si>
  <si>
    <t>Bryan</t>
  </si>
  <si>
    <t>3.c.(2) Submission of Principal Disclosure Form that is either (a) stamped “Approved” at least 14 Calendar Days prior to the Application Deadline; or (b) stamped “Received” by the Corporation at least 14 Calendar Days prior to the Application Deadline AND stamped “Approved” prior to the Application Deadline  (5 points)</t>
  </si>
  <si>
    <t>Mandy D</t>
  </si>
  <si>
    <t>Total Points Awarded (maximum of 10)</t>
  </si>
  <si>
    <t>Eligibility Items</t>
  </si>
  <si>
    <t>Submission Requirements met (section Three, A.)</t>
  </si>
  <si>
    <t>Y</t>
  </si>
  <si>
    <t>Verification that the Applicant has not closed on the Tax-Exempt Bond financing prior to the Application Deadline (Section One)</t>
  </si>
  <si>
    <t>Matt</t>
  </si>
  <si>
    <t>2.a.  Demographic Commitment selected</t>
  </si>
  <si>
    <t>3.a.(1) Name of Applicant provided</t>
  </si>
  <si>
    <t>3.a.(2) Evidence Applicant is a legally formed entity qualified to do business in the state of Florida as of the Application Deadline provided</t>
  </si>
  <si>
    <t>3.b.(1) Name of Each Developer provided</t>
  </si>
  <si>
    <t>3.b.(2) Evidence that each Developer entity is a legally formed entity qualified to do business in the state of Florida as of the Application Deadline provided</t>
  </si>
  <si>
    <t>3.b.(3)(a) Developer Experience Requirement met</t>
  </si>
  <si>
    <t>3.c.(1) Principals for Applicant and Developer(s) Disclosure Form provided and meets requirements</t>
  </si>
  <si>
    <t>3.d. Contact information for Management Company provided</t>
  </si>
  <si>
    <t>3.d. Prior Management Company Experience requirement met</t>
  </si>
  <si>
    <t>3.f.(1) Authorized Principal Representative provided and meets requirements</t>
  </si>
  <si>
    <t>4.a. Name of Proposed Development provided</t>
  </si>
  <si>
    <t>4.b.(2) Development Subcategory Qualifying Conditions met</t>
  </si>
  <si>
    <t>4.c.(1)  Development Type provided</t>
  </si>
  <si>
    <t>4.d. Unit Characteristic Chart reflecting the breakdown of number of units associated with each Development Type and ESS/Non-ESS provided</t>
  </si>
  <si>
    <t>5.a. County identified</t>
  </si>
  <si>
    <t>5.b. Address of Development Site provided</t>
  </si>
  <si>
    <t>5.c. Question whether a Scattered Sites Development answered</t>
  </si>
  <si>
    <t>5.d.(1) Development Location Point provided</t>
  </si>
  <si>
    <t>5.d.(2) Latitude and Longitude Coordinates for any Scattered Sites provided, if applicable</t>
  </si>
  <si>
    <t>6.a. Total Number of Units provided and within limits</t>
  </si>
  <si>
    <t>6.b.  Minimum Set-Aside election provided</t>
  </si>
  <si>
    <t>6.c.  Total Set-Aside Breakdown Chart properly completed</t>
  </si>
  <si>
    <t>6.e. Unit Mix provided and meets requirements</t>
  </si>
  <si>
    <t>6.f.  Number of residential buildings provided</t>
  </si>
  <si>
    <t>7.a. Evidence of Site Control provided</t>
  </si>
  <si>
    <t>8.d. Minimum Additional Green Building Features selected</t>
  </si>
  <si>
    <t>9.  Minimum Resident Programs selected</t>
  </si>
  <si>
    <t>10.a.(1) Applicant’s SAIL Request Amount provided</t>
  </si>
  <si>
    <t>10.a.(2) Applicant’s 4% Housing Credit Request Amount</t>
  </si>
  <si>
    <t>10.a.(3) Applicant’s MMRB Request Amount (if Corporation-issued Bonds) or Bond Request Amount and Other Required Information (if Non-Corporation-issued Bonds)</t>
  </si>
  <si>
    <t>10.c. Development Cost Pro Forma provided reflecting that sources equal or exceed uses</t>
  </si>
  <si>
    <t>4.C. Applicant Certification and Acknowledgement signed by Authorized Principal Representative</t>
  </si>
  <si>
    <t>Verification of no prior acceptance to an invitation to enter credit underwriting for the same Development (Section Five, A.1.)</t>
  </si>
  <si>
    <t>Liz T</t>
  </si>
  <si>
    <t>Verification of no recent de-obligations (Section Five, A.1.)</t>
  </si>
  <si>
    <t>Financial Arrears Met (Section Five, A.1.)</t>
  </si>
  <si>
    <t>Kenny</t>
  </si>
  <si>
    <t>All Eligibility Requirements Met?</t>
  </si>
  <si>
    <t>Yes or No</t>
  </si>
  <si>
    <t>Tie-Breaker Items</t>
  </si>
  <si>
    <t>Age of Development Preference (Section Four 4.b.(2)(d))</t>
  </si>
  <si>
    <t>N</t>
  </si>
  <si>
    <t>RA Level 1,2, or 3 Preference (Section Four, A.4.b.(3))</t>
  </si>
  <si>
    <t>ESS Construction Funding Preference (Section Four, A.4.d.)</t>
  </si>
  <si>
    <t>RA Level  (Section Four, A.4.b.(3))</t>
  </si>
  <si>
    <t>Florida Job Creation Preference (Item 1 of Exhibit C)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</si>
</sst>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0000FF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84A07CD-0120-4AFA-80B5-460D50868AB2}"/>
  </cellStyles>
  <dxfs count="7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5F1B-9611-41DA-AEEA-1233580C3210}">
  <dimension ref="A1:K51"/>
  <sheetViews>
    <sheetView tabSelected="1"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8.85546875" defaultRowHeight="12.75" x14ac:dyDescent="0.2"/>
  <cols>
    <col min="1" max="1" width="39.140625" style="31" customWidth="1"/>
    <col min="2" max="6" width="11.140625" style="5" customWidth="1"/>
    <col min="7" max="7" width="15.5703125" style="5" customWidth="1"/>
    <col min="8" max="16384" width="8.85546875" style="5"/>
  </cols>
  <sheetData>
    <row r="1" spans="1:7" ht="24.6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 s="7" customFormat="1" ht="41.25" customHeight="1" x14ac:dyDescent="0.2">
      <c r="A2" s="3" t="s">
        <v>7</v>
      </c>
      <c r="B2" s="2"/>
      <c r="C2" s="3" t="s">
        <v>8</v>
      </c>
      <c r="D2" s="3" t="s">
        <v>9</v>
      </c>
      <c r="E2" s="3" t="s">
        <v>10</v>
      </c>
      <c r="F2" s="3" t="s">
        <v>11</v>
      </c>
      <c r="G2" s="6"/>
    </row>
    <row r="3" spans="1:7" x14ac:dyDescent="0.2">
      <c r="A3" s="8" t="s">
        <v>12</v>
      </c>
      <c r="B3" s="9"/>
      <c r="C3" s="9"/>
      <c r="D3" s="9"/>
      <c r="E3" s="9"/>
      <c r="F3" s="9"/>
      <c r="G3" s="10"/>
    </row>
    <row r="4" spans="1:7" ht="25.5" x14ac:dyDescent="0.2">
      <c r="A4" s="11" t="s">
        <v>13</v>
      </c>
      <c r="B4" s="12" t="s">
        <v>14</v>
      </c>
      <c r="C4" s="13">
        <v>5</v>
      </c>
      <c r="D4" s="13">
        <v>5</v>
      </c>
      <c r="E4" s="13">
        <v>5</v>
      </c>
      <c r="F4" s="13">
        <v>5</v>
      </c>
      <c r="G4" s="14">
        <f>COUNTIF(C4:F4,"=0")</f>
        <v>0</v>
      </c>
    </row>
    <row r="5" spans="1:7" ht="102" x14ac:dyDescent="0.2">
      <c r="A5" s="15" t="s">
        <v>15</v>
      </c>
      <c r="B5" s="16" t="s">
        <v>16</v>
      </c>
      <c r="C5" s="13">
        <v>5</v>
      </c>
      <c r="D5" s="13">
        <v>5</v>
      </c>
      <c r="E5" s="13">
        <v>5</v>
      </c>
      <c r="F5" s="13">
        <v>5</v>
      </c>
      <c r="G5" s="14">
        <f>COUNTIF(C5:F5,"=0")</f>
        <v>0</v>
      </c>
    </row>
    <row r="6" spans="1:7" s="7" customFormat="1" x14ac:dyDescent="0.2">
      <c r="A6" s="6" t="s">
        <v>17</v>
      </c>
      <c r="B6" s="17"/>
      <c r="C6" s="18">
        <f>IF(C5="","",SUM(C4:C5))</f>
        <v>10</v>
      </c>
      <c r="D6" s="18">
        <f t="shared" ref="D6:F6" si="0">IF(D5="","",SUM(D4:D5))</f>
        <v>10</v>
      </c>
      <c r="E6" s="18">
        <f t="shared" si="0"/>
        <v>10</v>
      </c>
      <c r="F6" s="18">
        <f t="shared" si="0"/>
        <v>10</v>
      </c>
      <c r="G6" s="14">
        <f>COUNTIF(C6:F6,"&lt;10")</f>
        <v>0</v>
      </c>
    </row>
    <row r="7" spans="1:7" x14ac:dyDescent="0.2">
      <c r="A7" s="19" t="s">
        <v>18</v>
      </c>
      <c r="B7" s="9"/>
      <c r="C7" s="9"/>
      <c r="D7" s="9"/>
      <c r="E7" s="9"/>
      <c r="F7" s="9"/>
      <c r="G7" s="10"/>
    </row>
    <row r="8" spans="1:7" ht="25.5" x14ac:dyDescent="0.2">
      <c r="A8" s="15" t="s">
        <v>19</v>
      </c>
      <c r="B8" s="16" t="s">
        <v>14</v>
      </c>
      <c r="C8" s="13" t="s">
        <v>20</v>
      </c>
      <c r="D8" s="13" t="s">
        <v>20</v>
      </c>
      <c r="E8" s="13" t="s">
        <v>20</v>
      </c>
      <c r="F8" s="13" t="s">
        <v>20</v>
      </c>
      <c r="G8" s="14">
        <f>COUNTIF(C8:F8,"=N")</f>
        <v>0</v>
      </c>
    </row>
    <row r="9" spans="1:7" ht="38.25" x14ac:dyDescent="0.2">
      <c r="A9" s="15" t="s">
        <v>21</v>
      </c>
      <c r="B9" s="16" t="s">
        <v>22</v>
      </c>
      <c r="C9" s="13" t="s">
        <v>20</v>
      </c>
      <c r="D9" s="13" t="s">
        <v>20</v>
      </c>
      <c r="E9" s="13" t="s">
        <v>20</v>
      </c>
      <c r="F9" s="13" t="s">
        <v>20</v>
      </c>
      <c r="G9" s="14">
        <f t="shared" ref="G9:G45" si="1">COUNTIF(C9:F9,"=N")</f>
        <v>0</v>
      </c>
    </row>
    <row r="10" spans="1:7" x14ac:dyDescent="0.2">
      <c r="A10" s="15" t="s">
        <v>23</v>
      </c>
      <c r="B10" s="16" t="s">
        <v>14</v>
      </c>
      <c r="C10" s="13" t="s">
        <v>20</v>
      </c>
      <c r="D10" s="13" t="s">
        <v>20</v>
      </c>
      <c r="E10" s="13" t="s">
        <v>20</v>
      </c>
      <c r="F10" s="13" t="s">
        <v>20</v>
      </c>
      <c r="G10" s="14">
        <f t="shared" si="1"/>
        <v>0</v>
      </c>
    </row>
    <row r="11" spans="1:7" x14ac:dyDescent="0.2">
      <c r="A11" s="15" t="s">
        <v>24</v>
      </c>
      <c r="B11" s="20" t="s">
        <v>16</v>
      </c>
      <c r="C11" s="13" t="s">
        <v>20</v>
      </c>
      <c r="D11" s="13" t="s">
        <v>20</v>
      </c>
      <c r="E11" s="13" t="s">
        <v>20</v>
      </c>
      <c r="F11" s="13" t="s">
        <v>20</v>
      </c>
      <c r="G11" s="14">
        <f t="shared" si="1"/>
        <v>0</v>
      </c>
    </row>
    <row r="12" spans="1:7" ht="38.25" x14ac:dyDescent="0.2">
      <c r="A12" s="15" t="s">
        <v>25</v>
      </c>
      <c r="B12" s="21"/>
      <c r="C12" s="13" t="s">
        <v>20</v>
      </c>
      <c r="D12" s="13" t="s">
        <v>20</v>
      </c>
      <c r="E12" s="13" t="s">
        <v>20</v>
      </c>
      <c r="F12" s="13" t="s">
        <v>20</v>
      </c>
      <c r="G12" s="14">
        <f t="shared" si="1"/>
        <v>0</v>
      </c>
    </row>
    <row r="13" spans="1:7" x14ac:dyDescent="0.2">
      <c r="A13" s="15" t="s">
        <v>26</v>
      </c>
      <c r="B13" s="21"/>
      <c r="C13" s="13" t="s">
        <v>20</v>
      </c>
      <c r="D13" s="13" t="s">
        <v>20</v>
      </c>
      <c r="E13" s="13" t="s">
        <v>20</v>
      </c>
      <c r="F13" s="13" t="s">
        <v>20</v>
      </c>
      <c r="G13" s="14">
        <f t="shared" si="1"/>
        <v>0</v>
      </c>
    </row>
    <row r="14" spans="1:7" ht="51" x14ac:dyDescent="0.2">
      <c r="A14" s="15" t="s">
        <v>27</v>
      </c>
      <c r="B14" s="21"/>
      <c r="C14" s="13" t="s">
        <v>20</v>
      </c>
      <c r="D14" s="13" t="s">
        <v>20</v>
      </c>
      <c r="E14" s="13" t="s">
        <v>20</v>
      </c>
      <c r="F14" s="13" t="s">
        <v>20</v>
      </c>
      <c r="G14" s="14">
        <f t="shared" si="1"/>
        <v>0</v>
      </c>
    </row>
    <row r="15" spans="1:7" ht="25.5" x14ac:dyDescent="0.2">
      <c r="A15" s="15" t="s">
        <v>28</v>
      </c>
      <c r="B15" s="21"/>
      <c r="C15" s="13" t="s">
        <v>20</v>
      </c>
      <c r="D15" s="13" t="s">
        <v>20</v>
      </c>
      <c r="E15" s="13" t="s">
        <v>20</v>
      </c>
      <c r="F15" s="13" t="s">
        <v>20</v>
      </c>
      <c r="G15" s="14">
        <f t="shared" si="1"/>
        <v>0</v>
      </c>
    </row>
    <row r="16" spans="1:7" ht="38.25" x14ac:dyDescent="0.2">
      <c r="A16" s="15" t="s">
        <v>29</v>
      </c>
      <c r="B16" s="21"/>
      <c r="C16" s="13" t="s">
        <v>20</v>
      </c>
      <c r="D16" s="13" t="s">
        <v>20</v>
      </c>
      <c r="E16" s="13" t="s">
        <v>20</v>
      </c>
      <c r="F16" s="13" t="s">
        <v>20</v>
      </c>
      <c r="G16" s="14">
        <f t="shared" si="1"/>
        <v>0</v>
      </c>
    </row>
    <row r="17" spans="1:7" ht="25.5" x14ac:dyDescent="0.2">
      <c r="A17" s="15" t="s">
        <v>30</v>
      </c>
      <c r="B17" s="21"/>
      <c r="C17" s="13" t="s">
        <v>20</v>
      </c>
      <c r="D17" s="13" t="s">
        <v>20</v>
      </c>
      <c r="E17" s="13" t="s">
        <v>20</v>
      </c>
      <c r="F17" s="13" t="s">
        <v>20</v>
      </c>
      <c r="G17" s="14">
        <f t="shared" si="1"/>
        <v>0</v>
      </c>
    </row>
    <row r="18" spans="1:7" ht="25.5" x14ac:dyDescent="0.2">
      <c r="A18" s="15" t="s">
        <v>31</v>
      </c>
      <c r="B18" s="21"/>
      <c r="C18" s="13" t="s">
        <v>20</v>
      </c>
      <c r="D18" s="13" t="s">
        <v>20</v>
      </c>
      <c r="E18" s="13" t="s">
        <v>20</v>
      </c>
      <c r="F18" s="13" t="s">
        <v>20</v>
      </c>
      <c r="G18" s="14">
        <f t="shared" si="1"/>
        <v>0</v>
      </c>
    </row>
    <row r="19" spans="1:7" ht="25.5" x14ac:dyDescent="0.2">
      <c r="A19" s="15" t="s">
        <v>32</v>
      </c>
      <c r="B19" s="22"/>
      <c r="C19" s="13" t="s">
        <v>20</v>
      </c>
      <c r="D19" s="13" t="s">
        <v>20</v>
      </c>
      <c r="E19" s="13" t="s">
        <v>20</v>
      </c>
      <c r="F19" s="13" t="s">
        <v>20</v>
      </c>
      <c r="G19" s="14">
        <f t="shared" si="1"/>
        <v>0</v>
      </c>
    </row>
    <row r="20" spans="1:7" x14ac:dyDescent="0.2">
      <c r="A20" s="15" t="s">
        <v>33</v>
      </c>
      <c r="B20" s="20" t="s">
        <v>14</v>
      </c>
      <c r="C20" s="13" t="s">
        <v>20</v>
      </c>
      <c r="D20" s="13" t="s">
        <v>20</v>
      </c>
      <c r="E20" s="13" t="s">
        <v>20</v>
      </c>
      <c r="F20" s="13" t="s">
        <v>20</v>
      </c>
      <c r="G20" s="14">
        <f t="shared" si="1"/>
        <v>0</v>
      </c>
    </row>
    <row r="21" spans="1:7" ht="25.5" x14ac:dyDescent="0.2">
      <c r="A21" s="15" t="s">
        <v>34</v>
      </c>
      <c r="B21" s="21"/>
      <c r="C21" s="13" t="s">
        <v>20</v>
      </c>
      <c r="D21" s="13" t="s">
        <v>20</v>
      </c>
      <c r="E21" s="13" t="s">
        <v>20</v>
      </c>
      <c r="F21" s="13" t="s">
        <v>20</v>
      </c>
      <c r="G21" s="14">
        <f t="shared" si="1"/>
        <v>0</v>
      </c>
    </row>
    <row r="22" spans="1:7" x14ac:dyDescent="0.2">
      <c r="A22" s="15" t="s">
        <v>35</v>
      </c>
      <c r="B22" s="21"/>
      <c r="C22" s="13" t="s">
        <v>20</v>
      </c>
      <c r="D22" s="13" t="s">
        <v>20</v>
      </c>
      <c r="E22" s="13" t="s">
        <v>20</v>
      </c>
      <c r="F22" s="13" t="s">
        <v>20</v>
      </c>
      <c r="G22" s="14">
        <f t="shared" si="1"/>
        <v>0</v>
      </c>
    </row>
    <row r="23" spans="1:7" ht="51" x14ac:dyDescent="0.2">
      <c r="A23" s="15" t="s">
        <v>36</v>
      </c>
      <c r="B23" s="21"/>
      <c r="C23" s="13" t="s">
        <v>20</v>
      </c>
      <c r="D23" s="13" t="s">
        <v>20</v>
      </c>
      <c r="E23" s="13" t="s">
        <v>20</v>
      </c>
      <c r="F23" s="13" t="s">
        <v>20</v>
      </c>
      <c r="G23" s="14">
        <f t="shared" si="1"/>
        <v>0</v>
      </c>
    </row>
    <row r="24" spans="1:7" x14ac:dyDescent="0.2">
      <c r="A24" s="15" t="s">
        <v>37</v>
      </c>
      <c r="B24" s="21"/>
      <c r="C24" s="13" t="s">
        <v>20</v>
      </c>
      <c r="D24" s="13" t="s">
        <v>20</v>
      </c>
      <c r="E24" s="13" t="s">
        <v>20</v>
      </c>
      <c r="F24" s="13" t="s">
        <v>20</v>
      </c>
      <c r="G24" s="14">
        <f t="shared" si="1"/>
        <v>0</v>
      </c>
    </row>
    <row r="25" spans="1:7" x14ac:dyDescent="0.2">
      <c r="A25" s="15" t="s">
        <v>38</v>
      </c>
      <c r="B25" s="21"/>
      <c r="C25" s="13" t="s">
        <v>20</v>
      </c>
      <c r="D25" s="13" t="s">
        <v>20</v>
      </c>
      <c r="E25" s="13" t="s">
        <v>20</v>
      </c>
      <c r="F25" s="13" t="s">
        <v>20</v>
      </c>
      <c r="G25" s="14">
        <f t="shared" si="1"/>
        <v>0</v>
      </c>
    </row>
    <row r="26" spans="1:7" ht="25.5" x14ac:dyDescent="0.2">
      <c r="A26" s="15" t="s">
        <v>39</v>
      </c>
      <c r="B26" s="21"/>
      <c r="C26" s="13" t="s">
        <v>20</v>
      </c>
      <c r="D26" s="13" t="s">
        <v>20</v>
      </c>
      <c r="E26" s="13" t="s">
        <v>20</v>
      </c>
      <c r="F26" s="13" t="s">
        <v>20</v>
      </c>
      <c r="G26" s="14">
        <f t="shared" si="1"/>
        <v>0</v>
      </c>
    </row>
    <row r="27" spans="1:7" x14ac:dyDescent="0.2">
      <c r="A27" s="15" t="s">
        <v>40</v>
      </c>
      <c r="B27" s="21"/>
      <c r="C27" s="13" t="s">
        <v>20</v>
      </c>
      <c r="D27" s="13" t="s">
        <v>20</v>
      </c>
      <c r="E27" s="13" t="s">
        <v>20</v>
      </c>
      <c r="F27" s="13" t="s">
        <v>20</v>
      </c>
      <c r="G27" s="14">
        <f t="shared" si="1"/>
        <v>0</v>
      </c>
    </row>
    <row r="28" spans="1:7" ht="25.5" x14ac:dyDescent="0.2">
      <c r="A28" s="15" t="s">
        <v>41</v>
      </c>
      <c r="B28" s="21"/>
      <c r="C28" s="13" t="s">
        <v>20</v>
      </c>
      <c r="D28" s="13" t="s">
        <v>20</v>
      </c>
      <c r="E28" s="13" t="s">
        <v>20</v>
      </c>
      <c r="F28" s="13" t="s">
        <v>20</v>
      </c>
      <c r="G28" s="14">
        <f t="shared" si="1"/>
        <v>0</v>
      </c>
    </row>
    <row r="29" spans="1:7" ht="25.5" x14ac:dyDescent="0.2">
      <c r="A29" s="15" t="s">
        <v>42</v>
      </c>
      <c r="B29" s="21"/>
      <c r="C29" s="13" t="s">
        <v>20</v>
      </c>
      <c r="D29" s="13" t="s">
        <v>20</v>
      </c>
      <c r="E29" s="13" t="s">
        <v>20</v>
      </c>
      <c r="F29" s="13" t="s">
        <v>20</v>
      </c>
      <c r="G29" s="14">
        <f t="shared" si="1"/>
        <v>0</v>
      </c>
    </row>
    <row r="30" spans="1:7" x14ac:dyDescent="0.2">
      <c r="A30" s="15" t="s">
        <v>43</v>
      </c>
      <c r="B30" s="21"/>
      <c r="C30" s="13" t="s">
        <v>20</v>
      </c>
      <c r="D30" s="13" t="s">
        <v>20</v>
      </c>
      <c r="E30" s="13" t="s">
        <v>20</v>
      </c>
      <c r="F30" s="13" t="s">
        <v>20</v>
      </c>
      <c r="G30" s="14">
        <f t="shared" si="1"/>
        <v>0</v>
      </c>
    </row>
    <row r="31" spans="1:7" ht="25.5" x14ac:dyDescent="0.2">
      <c r="A31" s="15" t="s">
        <v>44</v>
      </c>
      <c r="B31" s="21"/>
      <c r="C31" s="13" t="s">
        <v>20</v>
      </c>
      <c r="D31" s="13" t="s">
        <v>20</v>
      </c>
      <c r="E31" s="13" t="s">
        <v>20</v>
      </c>
      <c r="F31" s="13" t="s">
        <v>20</v>
      </c>
      <c r="G31" s="14">
        <f t="shared" si="1"/>
        <v>0</v>
      </c>
    </row>
    <row r="32" spans="1:7" x14ac:dyDescent="0.2">
      <c r="A32" s="15" t="s">
        <v>45</v>
      </c>
      <c r="B32" s="21"/>
      <c r="C32" s="13" t="s">
        <v>20</v>
      </c>
      <c r="D32" s="13" t="s">
        <v>20</v>
      </c>
      <c r="E32" s="13" t="s">
        <v>20</v>
      </c>
      <c r="F32" s="13" t="s">
        <v>20</v>
      </c>
      <c r="G32" s="14">
        <f t="shared" si="1"/>
        <v>0</v>
      </c>
    </row>
    <row r="33" spans="1:11" x14ac:dyDescent="0.2">
      <c r="A33" s="15" t="s">
        <v>46</v>
      </c>
      <c r="B33" s="21"/>
      <c r="C33" s="13" t="s">
        <v>20</v>
      </c>
      <c r="D33" s="13" t="s">
        <v>20</v>
      </c>
      <c r="E33" s="13" t="s">
        <v>20</v>
      </c>
      <c r="F33" s="13" t="s">
        <v>20</v>
      </c>
      <c r="G33" s="14">
        <f t="shared" si="1"/>
        <v>0</v>
      </c>
    </row>
    <row r="34" spans="1:11" x14ac:dyDescent="0.2">
      <c r="A34" s="15" t="s">
        <v>47</v>
      </c>
      <c r="B34" s="21"/>
      <c r="C34" s="13" t="s">
        <v>20</v>
      </c>
      <c r="D34" s="13" t="s">
        <v>20</v>
      </c>
      <c r="E34" s="13" t="s">
        <v>20</v>
      </c>
      <c r="F34" s="13" t="s">
        <v>20</v>
      </c>
      <c r="G34" s="14">
        <f t="shared" si="1"/>
        <v>0</v>
      </c>
    </row>
    <row r="35" spans="1:11" ht="25.5" x14ac:dyDescent="0.2">
      <c r="A35" s="15" t="s">
        <v>48</v>
      </c>
      <c r="B35" s="21"/>
      <c r="C35" s="13" t="s">
        <v>20</v>
      </c>
      <c r="D35" s="13" t="s">
        <v>20</v>
      </c>
      <c r="E35" s="13" t="s">
        <v>20</v>
      </c>
      <c r="F35" s="13" t="s">
        <v>20</v>
      </c>
      <c r="G35" s="14">
        <f t="shared" si="1"/>
        <v>0</v>
      </c>
    </row>
    <row r="36" spans="1:11" x14ac:dyDescent="0.2">
      <c r="A36" s="15" t="s">
        <v>49</v>
      </c>
      <c r="B36" s="22"/>
      <c r="C36" s="13" t="s">
        <v>20</v>
      </c>
      <c r="D36" s="13" t="s">
        <v>20</v>
      </c>
      <c r="E36" s="13" t="s">
        <v>20</v>
      </c>
      <c r="F36" s="13" t="s">
        <v>20</v>
      </c>
      <c r="G36" s="14">
        <f t="shared" si="1"/>
        <v>0</v>
      </c>
    </row>
    <row r="37" spans="1:11" ht="25.5" x14ac:dyDescent="0.2">
      <c r="A37" s="15" t="s">
        <v>50</v>
      </c>
      <c r="B37" s="20" t="s">
        <v>22</v>
      </c>
      <c r="C37" s="13" t="s">
        <v>20</v>
      </c>
      <c r="D37" s="13" t="s">
        <v>20</v>
      </c>
      <c r="E37" s="13" t="s">
        <v>20</v>
      </c>
      <c r="F37" s="13" t="s">
        <v>20</v>
      </c>
      <c r="G37" s="14">
        <f t="shared" si="1"/>
        <v>0</v>
      </c>
    </row>
    <row r="38" spans="1:11" ht="25.5" x14ac:dyDescent="0.2">
      <c r="A38" s="15" t="s">
        <v>51</v>
      </c>
      <c r="B38" s="21"/>
      <c r="C38" s="13" t="s">
        <v>20</v>
      </c>
      <c r="D38" s="13" t="s">
        <v>20</v>
      </c>
      <c r="E38" s="13" t="s">
        <v>20</v>
      </c>
      <c r="F38" s="13" t="s">
        <v>20</v>
      </c>
      <c r="G38" s="14">
        <f t="shared" si="1"/>
        <v>0</v>
      </c>
    </row>
    <row r="39" spans="1:11" ht="51" x14ac:dyDescent="0.2">
      <c r="A39" s="15" t="s">
        <v>52</v>
      </c>
      <c r="B39" s="21"/>
      <c r="C39" s="13" t="s">
        <v>20</v>
      </c>
      <c r="D39" s="13" t="s">
        <v>20</v>
      </c>
      <c r="E39" s="13" t="s">
        <v>20</v>
      </c>
      <c r="F39" s="13" t="s">
        <v>20</v>
      </c>
      <c r="G39" s="14">
        <f t="shared" si="1"/>
        <v>0</v>
      </c>
    </row>
    <row r="40" spans="1:11" ht="25.5" x14ac:dyDescent="0.2">
      <c r="A40" s="15" t="s">
        <v>53</v>
      </c>
      <c r="B40" s="22"/>
      <c r="C40" s="13" t="s">
        <v>20</v>
      </c>
      <c r="D40" s="13" t="s">
        <v>20</v>
      </c>
      <c r="E40" s="13" t="s">
        <v>20</v>
      </c>
      <c r="F40" s="13" t="s">
        <v>20</v>
      </c>
      <c r="G40" s="14">
        <f t="shared" si="1"/>
        <v>0</v>
      </c>
    </row>
    <row r="41" spans="1:11" ht="38.25" x14ac:dyDescent="0.2">
      <c r="A41" s="15" t="s">
        <v>54</v>
      </c>
      <c r="B41" s="16" t="s">
        <v>14</v>
      </c>
      <c r="C41" s="13" t="s">
        <v>20</v>
      </c>
      <c r="D41" s="13" t="s">
        <v>20</v>
      </c>
      <c r="E41" s="13" t="s">
        <v>20</v>
      </c>
      <c r="F41" s="13" t="s">
        <v>20</v>
      </c>
      <c r="G41" s="14">
        <f t="shared" si="1"/>
        <v>0</v>
      </c>
    </row>
    <row r="42" spans="1:11" ht="38.25" x14ac:dyDescent="0.2">
      <c r="A42" s="15" t="s">
        <v>55</v>
      </c>
      <c r="B42" s="21" t="s">
        <v>56</v>
      </c>
      <c r="C42" s="13" t="s">
        <v>20</v>
      </c>
      <c r="D42" s="13" t="s">
        <v>20</v>
      </c>
      <c r="E42" s="13" t="s">
        <v>20</v>
      </c>
      <c r="F42" s="13" t="s">
        <v>20</v>
      </c>
      <c r="G42" s="14">
        <f t="shared" si="1"/>
        <v>0</v>
      </c>
    </row>
    <row r="43" spans="1:11" ht="25.5" x14ac:dyDescent="0.2">
      <c r="A43" s="15" t="s">
        <v>57</v>
      </c>
      <c r="B43" s="22"/>
      <c r="C43" s="13" t="s">
        <v>20</v>
      </c>
      <c r="D43" s="13" t="s">
        <v>20</v>
      </c>
      <c r="E43" s="13" t="s">
        <v>20</v>
      </c>
      <c r="F43" s="13" t="s">
        <v>20</v>
      </c>
      <c r="G43" s="14">
        <f t="shared" si="1"/>
        <v>0</v>
      </c>
    </row>
    <row r="44" spans="1:11" s="7" customFormat="1" x14ac:dyDescent="0.2">
      <c r="A44" s="23" t="s">
        <v>58</v>
      </c>
      <c r="B44" s="24" t="s">
        <v>59</v>
      </c>
      <c r="C44" s="13" t="s">
        <v>20</v>
      </c>
      <c r="D44" s="13" t="s">
        <v>20</v>
      </c>
      <c r="E44" s="13" t="s">
        <v>20</v>
      </c>
      <c r="F44" s="13" t="s">
        <v>20</v>
      </c>
      <c r="G44" s="14">
        <f t="shared" si="1"/>
        <v>0</v>
      </c>
    </row>
    <row r="45" spans="1:11" s="7" customFormat="1" x14ac:dyDescent="0.2">
      <c r="A45" s="25" t="s">
        <v>60</v>
      </c>
      <c r="B45" s="26" t="s">
        <v>61</v>
      </c>
      <c r="C45" s="26" t="str">
        <f>IF(C43="","",IF(OR(C8="N",C9="N",C10="N",C11="N",C12="N",C13="N",C14="N",C15="N",C16="N",C17="N",C18="N",C19="N",C20="N",C21="N",C22="N",C23="N",C24="N",C25="N",C26="N",C27="N",C28="N",C29="N",C30="N",C31="N",C32="N",C33="N",C34="N",C35="N",C36="N",C37="N",C38="N",C39="N",C40="N",C41="N",C42="N",C43="N",C44="N"),"N","Y"))</f>
        <v>Y</v>
      </c>
      <c r="D45" s="26" t="str">
        <f t="shared" ref="D45:F45" si="2">IF(D43="","",IF(OR(D8="N",D9="N",D10="N",D11="N",D12="N",D13="N",D14="N",D15="N",D16="N",D17="N",D18="N",D19="N",D20="N",D21="N",D22="N",D23="N",D24="N",D25="N",D26="N",D27="N",D28="N",D29="N",D30="N",D31="N",D32="N",D33="N",D34="N",D35="N",D36="N",D37="N",D38="N",D39="N",D40="N",D41="N",D42="N",D43="N",D44="N"),"N","Y"))</f>
        <v>Y</v>
      </c>
      <c r="E45" s="26" t="str">
        <f t="shared" si="2"/>
        <v>Y</v>
      </c>
      <c r="F45" s="26" t="str">
        <f t="shared" si="2"/>
        <v>Y</v>
      </c>
      <c r="G45" s="14">
        <f t="shared" si="1"/>
        <v>0</v>
      </c>
    </row>
    <row r="46" spans="1:11" x14ac:dyDescent="0.2">
      <c r="A46" s="19" t="s">
        <v>62</v>
      </c>
      <c r="B46" s="9"/>
      <c r="C46" s="9"/>
      <c r="D46" s="9"/>
      <c r="E46" s="9"/>
      <c r="F46" s="9"/>
      <c r="G46" s="9"/>
    </row>
    <row r="47" spans="1:11" ht="25.5" x14ac:dyDescent="0.2">
      <c r="A47" s="23" t="s">
        <v>63</v>
      </c>
      <c r="B47" s="27" t="s">
        <v>14</v>
      </c>
      <c r="C47" s="13" t="s">
        <v>20</v>
      </c>
      <c r="D47" s="13" t="s">
        <v>20</v>
      </c>
      <c r="E47" s="13" t="s">
        <v>20</v>
      </c>
      <c r="F47" s="13" t="s">
        <v>64</v>
      </c>
      <c r="G47" s="14">
        <f t="shared" ref="G47:G51" si="3">COUNTIF(C47:F47,"=N")</f>
        <v>1</v>
      </c>
    </row>
    <row r="48" spans="1:11" ht="25.5" x14ac:dyDescent="0.2">
      <c r="A48" s="23" t="s">
        <v>65</v>
      </c>
      <c r="B48" s="28"/>
      <c r="C48" s="13" t="s">
        <v>20</v>
      </c>
      <c r="D48" s="13" t="s">
        <v>20</v>
      </c>
      <c r="E48" s="13" t="s">
        <v>20</v>
      </c>
      <c r="F48" s="13" t="s">
        <v>20</v>
      </c>
      <c r="G48" s="14">
        <f t="shared" si="3"/>
        <v>0</v>
      </c>
      <c r="K48" s="29"/>
    </row>
    <row r="49" spans="1:11" ht="25.5" x14ac:dyDescent="0.2">
      <c r="A49" s="23" t="s">
        <v>66</v>
      </c>
      <c r="B49" s="28"/>
      <c r="C49" s="13" t="s">
        <v>20</v>
      </c>
      <c r="D49" s="13" t="s">
        <v>64</v>
      </c>
      <c r="E49" s="13" t="s">
        <v>20</v>
      </c>
      <c r="F49" s="13" t="s">
        <v>64</v>
      </c>
      <c r="G49" s="14">
        <f t="shared" si="3"/>
        <v>2</v>
      </c>
      <c r="K49" s="29"/>
    </row>
    <row r="50" spans="1:11" x14ac:dyDescent="0.2">
      <c r="A50" s="23" t="s">
        <v>67</v>
      </c>
      <c r="B50" s="30"/>
      <c r="C50" s="13">
        <v>1</v>
      </c>
      <c r="D50" s="13">
        <v>1</v>
      </c>
      <c r="E50" s="13">
        <v>1</v>
      </c>
      <c r="F50" s="13">
        <v>1</v>
      </c>
      <c r="G50" s="14">
        <f t="shared" si="3"/>
        <v>0</v>
      </c>
      <c r="K50" s="29"/>
    </row>
    <row r="51" spans="1:11" ht="25.5" x14ac:dyDescent="0.2">
      <c r="A51" s="23" t="s">
        <v>68</v>
      </c>
      <c r="B51" s="16" t="s">
        <v>22</v>
      </c>
      <c r="C51" s="13" t="s">
        <v>20</v>
      </c>
      <c r="D51" s="13" t="s">
        <v>20</v>
      </c>
      <c r="E51" s="13" t="s">
        <v>20</v>
      </c>
      <c r="F51" s="13" t="s">
        <v>20</v>
      </c>
      <c r="G51" s="14">
        <f t="shared" si="3"/>
        <v>0</v>
      </c>
      <c r="K51" s="29"/>
    </row>
  </sheetData>
  <mergeCells count="8">
    <mergeCell ref="B42:B43"/>
    <mergeCell ref="B47:B50"/>
    <mergeCell ref="B1:B2"/>
    <mergeCell ref="G1:G2"/>
    <mergeCell ref="A6:B6"/>
    <mergeCell ref="B11:B19"/>
    <mergeCell ref="B20:B36"/>
    <mergeCell ref="B37:B40"/>
  </mergeCells>
  <conditionalFormatting sqref="C8:F45 C48:F51">
    <cfRule type="cellIs" dxfId="6" priority="7" operator="equal">
      <formula>"N"</formula>
    </cfRule>
  </conditionalFormatting>
  <conditionalFormatting sqref="G8:G45 G47:G51">
    <cfRule type="cellIs" dxfId="5" priority="6" operator="greaterThan">
      <formula>0</formula>
    </cfRule>
  </conditionalFormatting>
  <conditionalFormatting sqref="C47:F47">
    <cfRule type="cellIs" dxfId="4" priority="5" operator="equal">
      <formula>"N"</formula>
    </cfRule>
  </conditionalFormatting>
  <conditionalFormatting sqref="C4:F5">
    <cfRule type="expression" dxfId="3" priority="4">
      <formula>AND(CELL("type",C4)="v",C4&lt;5)</formula>
    </cfRule>
  </conditionalFormatting>
  <conditionalFormatting sqref="C6:F6">
    <cfRule type="expression" dxfId="2" priority="3">
      <formula>AND(CELL("type",C4)="v",C6&lt;10)</formula>
    </cfRule>
  </conditionalFormatting>
  <conditionalFormatting sqref="G4:G5">
    <cfRule type="cellIs" dxfId="1" priority="2" operator="greaterThan">
      <formula>0</formula>
    </cfRule>
  </conditionalFormatting>
  <conditionalFormatting sqref="G6">
    <cfRule type="cellIs" dxfId="0" priority="1" operator="greaterThan">
      <formula>0</formula>
    </cfRule>
  </conditionalFormatting>
  <printOptions horizontalCentered="1"/>
  <pageMargins left="0.7" right="0.7" top="0.75" bottom="0.75" header="0.3" footer="0.3"/>
  <pageSetup orientation="portrait" r:id="rId1"/>
  <headerFooter>
    <oddHeader>&amp;C2024-204 RFA Scoring Sheets&amp;RPage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e2a4f69-3a29-4b24-b170-d37fab3647f8" xsi:nil="true"/>
    <_ip_UnifiedCompliancePolicyProperties xmlns="http://schemas.microsoft.com/sharepoint/v3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C6C45D-E5C3-456F-BFA3-7A48F00B95AC}"/>
</file>

<file path=customXml/itemProps2.xml><?xml version="1.0" encoding="utf-8"?>
<ds:datastoreItem xmlns:ds="http://schemas.openxmlformats.org/officeDocument/2006/customXml" ds:itemID="{3131FA7C-D193-4164-83E1-4F665AB947E9}"/>
</file>

<file path=customXml/itemProps3.xml><?xml version="1.0" encoding="utf-8"?>
<ds:datastoreItem xmlns:ds="http://schemas.openxmlformats.org/officeDocument/2006/customXml" ds:itemID="{D219A52B-22AD-495E-903E-84BFC53627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enter scores</vt:lpstr>
      <vt:lpstr>'enter scores'!_Hlk33200406</vt:lpstr>
      <vt:lpstr>'enter scores'!Print_Titles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2025-01-09T21:05:23Z</dcterms:created>
  <dcterms:modified xsi:type="dcterms:W3CDTF">2025-01-09T21:05:45Z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