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loridahousing.sharepoint.com/sites/MF/allocations/Jeans SharePoint/all Ranking/2024 Spreadsheets/2024-213 Mixed Income/"/>
    </mc:Choice>
  </mc:AlternateContent>
  <xr:revisionPtr revIDLastSave="0" documentId="8_{04C1015D-1152-44A2-9D66-3EA075590155}" xr6:coauthVersionLast="47" xr6:coauthVersionMax="47" xr10:uidLastSave="{00000000-0000-0000-0000-000000000000}"/>
  <bookViews>
    <workbookView xWindow="25490" yWindow="-100" windowWidth="19420" windowHeight="10300" xr2:uid="{17A2C109-44D4-4B88-B8B8-809E7D623669}"/>
  </bookViews>
  <sheets>
    <sheet name="Recommendations" sheetId="1" r:id="rId1"/>
  </sheets>
  <definedNames>
    <definedName name="_xlnm.Print_Titles" localSheetId="0">Recommendations!$A:$A,Recommendations!$10:$10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M3" i="1"/>
  <c r="M4" i="1" s="1"/>
  <c r="L3" i="1"/>
  <c r="L4" i="1" s="1"/>
  <c r="K3" i="1"/>
  <c r="K4" i="1" s="1"/>
  <c r="J3" i="1"/>
  <c r="J4" i="1" s="1"/>
  <c r="C3" i="1"/>
  <c r="C4" i="1" s="1"/>
</calcChain>
</file>

<file path=xl/sharedStrings.xml><?xml version="1.0" encoding="utf-8"?>
<sst xmlns="http://schemas.openxmlformats.org/spreadsheetml/2006/main" count="263" uniqueCount="115">
  <si>
    <t xml:space="preserve">Total Live Local SAIL Funding </t>
  </si>
  <si>
    <t>Total 9% HC Available</t>
  </si>
  <si>
    <t xml:space="preserve">Total Live Local SAIL Allocated </t>
  </si>
  <si>
    <t xml:space="preserve">Total 9% HC Allocated </t>
  </si>
  <si>
    <t>Total Live Local SAIL Remaining</t>
  </si>
  <si>
    <t>Total 9% HC Remaining</t>
  </si>
  <si>
    <t>To ensure an appropriate amount of funding is available for future RFAs that will fund additional projects meeting the criteria outlined in s. 420.50871(1)(a)-(d), the Corporation will award a maximum of $62,000,000 in Live Local SAIL to Applications that do not qualify for any of the following:  the Public Lands Development Goal;  the Youth Aging Out of Foster Care Goal; or the Elderly Mixed-Use Development Goal.</t>
  </si>
  <si>
    <t>Total Live Local SAIL Funding allocated to Developments that do not qualify for these goals:</t>
  </si>
  <si>
    <t>Application Number</t>
  </si>
  <si>
    <t>Name of Development</t>
  </si>
  <si>
    <t>County</t>
  </si>
  <si>
    <t>County Size</t>
  </si>
  <si>
    <t>Authorized Principal Representative</t>
  </si>
  <si>
    <t>Name of Developer</t>
  </si>
  <si>
    <t>Dev Category</t>
  </si>
  <si>
    <t>Development Type</t>
  </si>
  <si>
    <t>Demo</t>
  </si>
  <si>
    <t>Units</t>
  </si>
  <si>
    <t>Live Local SAIL Base Request Amount</t>
  </si>
  <si>
    <t>ELI Request Amount</t>
  </si>
  <si>
    <t>Total Live Local SAIL Request Amount (SAIL plus ELI)</t>
  </si>
  <si>
    <t>MMRB Request Amount</t>
  </si>
  <si>
    <t>4% HC Request Amount</t>
  </si>
  <si>
    <t>9% HC Request Amount</t>
  </si>
  <si>
    <t>Eligible For Funding?</t>
  </si>
  <si>
    <t>Funding Test Met?</t>
  </si>
  <si>
    <t>County Award Tally</t>
  </si>
  <si>
    <t>Priority Level</t>
  </si>
  <si>
    <t>Total Points</t>
  </si>
  <si>
    <t>Publicly Owned Lands Development Goal</t>
  </si>
  <si>
    <t>Youth Aging Out of Foster Care Goal</t>
  </si>
  <si>
    <t>Florida Keys Area Goal</t>
  </si>
  <si>
    <t>Mixed-Use Development</t>
  </si>
  <si>
    <t>Elderly, Mixed-Use  Development</t>
  </si>
  <si>
    <t>Urban In-Fill Development</t>
  </si>
  <si>
    <t>Tier Level</t>
  </si>
  <si>
    <t>Corporation Funding PSAU</t>
  </si>
  <si>
    <t>A/B/C Leveraging</t>
  </si>
  <si>
    <t>Proximity Funding Preference</t>
  </si>
  <si>
    <t>Florida Job Creation Preference</t>
  </si>
  <si>
    <t>Lottery Number</t>
  </si>
  <si>
    <t>Fund?</t>
  </si>
  <si>
    <t>Goal to fund one Family Development that qualifies for the Public Lands Development Goal</t>
  </si>
  <si>
    <t>2025-300BS</t>
  </si>
  <si>
    <t>Gallery at Lummus Parc</t>
  </si>
  <si>
    <t>Miami-Dade</t>
  </si>
  <si>
    <t>L</t>
  </si>
  <si>
    <t>Alberto Milo, Jr.</t>
  </si>
  <si>
    <t>Gallery at Lummus Parc Developer, LLC</t>
  </si>
  <si>
    <t>NC</t>
  </si>
  <si>
    <t>HR</t>
  </si>
  <si>
    <t>F</t>
  </si>
  <si>
    <t>Y</t>
  </si>
  <si>
    <t>N</t>
  </si>
  <si>
    <t>A</t>
  </si>
  <si>
    <t>Goal to fund one Family Development that qualifies for the Youth Aging Out of Foster Care Goal</t>
  </si>
  <si>
    <t>2025-319BS</t>
  </si>
  <si>
    <t>Vista at Springtree</t>
  </si>
  <si>
    <t>Broward</t>
  </si>
  <si>
    <t>Kenneth Naylor</t>
  </si>
  <si>
    <t>APC Springtree Development, LLC; Dania Beach Quality Housing Solutions, Inc.</t>
  </si>
  <si>
    <t>MR 5-6</t>
  </si>
  <si>
    <t>Goal to fund at least one Family Development that qualifes for the Urban Infill Development Goal, if not met above</t>
  </si>
  <si>
    <t>MET ABOVE</t>
  </si>
  <si>
    <t>Goal to fund one Priority 1 Family Development that qualifies for the Florida Keys Area Goal</t>
  </si>
  <si>
    <t>2025-304CS</t>
  </si>
  <si>
    <t>Lofts at Tavernier</t>
  </si>
  <si>
    <t>Monroe</t>
  </si>
  <si>
    <t>S</t>
  </si>
  <si>
    <t>James R. Hoover</t>
  </si>
  <si>
    <t xml:space="preserve">TVC Development, Inc. </t>
  </si>
  <si>
    <t>G</t>
  </si>
  <si>
    <t>C</t>
  </si>
  <si>
    <t>Goal to fund one Application that qualifies for the Elderly, Mixed-Use Development Goal</t>
  </si>
  <si>
    <t>2025-317BS</t>
  </si>
  <si>
    <t>Fern Grove Phase Two</t>
  </si>
  <si>
    <t>Orange</t>
  </si>
  <si>
    <t>Scott Zimmerman</t>
  </si>
  <si>
    <t>BDG Fern Grove Phase Two Developer, LLC</t>
  </si>
  <si>
    <t>E, Non-ALF</t>
  </si>
  <si>
    <t>B</t>
  </si>
  <si>
    <t>Goal to fund at least one Family Application that qualifes for the Mixed-Use Development Goal, if not met above</t>
  </si>
  <si>
    <t>Remaining Funding</t>
  </si>
  <si>
    <t>2025-355BS</t>
  </si>
  <si>
    <t>Saratoga at College Road Apartment Homes</t>
  </si>
  <si>
    <t>Marion</t>
  </si>
  <si>
    <t>M</t>
  </si>
  <si>
    <t>Jay P. Brock</t>
  </si>
  <si>
    <t>Atlantic Housing Partners, L.L.L.P.</t>
  </si>
  <si>
    <t>2025-299S</t>
  </si>
  <si>
    <t>Drexel Senior Apartments</t>
  </si>
  <si>
    <t>Palm Beach</t>
  </si>
  <si>
    <t>Matthew A. Rieger</t>
  </si>
  <si>
    <t>HTG Spectra Developer, LLC</t>
  </si>
  <si>
    <t>MR 4</t>
  </si>
  <si>
    <t>2025-334BS</t>
  </si>
  <si>
    <t>The Tomlinson at Mirror Lake</t>
  </si>
  <si>
    <t>Pinellas</t>
  </si>
  <si>
    <t>Omabuwa Binitie</t>
  </si>
  <si>
    <t>Dantes Partners South LLC; Cornerstone Strategic Partners, LLC; ALGO - FL LLC</t>
  </si>
  <si>
    <t>2025-313S</t>
  </si>
  <si>
    <t>RPV Parcel D</t>
  </si>
  <si>
    <t>Hillsborough</t>
  </si>
  <si>
    <t>Daniel Coakley</t>
  </si>
  <si>
    <t>RPV Parcel D Developer, LLC; Banc of America Community Development Company, LLC</t>
  </si>
  <si>
    <t>2025-353BS</t>
  </si>
  <si>
    <t>Reserve at Eastwood I</t>
  </si>
  <si>
    <t>Lee</t>
  </si>
  <si>
    <t>Kathy S. Makino</t>
  </si>
  <si>
    <t>Development Partners, Inc.; Lighthouse Development partners, LLC</t>
  </si>
  <si>
    <t>2025-343S</t>
  </si>
  <si>
    <t>Residences at Palm Court</t>
  </si>
  <si>
    <t>Residences at Palm Court Developer, LLC</t>
  </si>
  <si>
    <t>On January 24, 2025, the Board of Directors of Florida Housing Finance Corporation approved the Review Committee’s motion and staff recommendation to select the above Applications for funding and invite the Applicants to enter credit underwriting.</t>
  </si>
  <si>
    <t>Any unsuccessful Applicant may file a notice of protest and a formal written protest in accordance with Section 120.57(3), Fla. Stat., Rule Chapter 28-110, F.A.C., and Rule 67-60.009, F.A.C. Failure to file a protest within the time prescribed in Section 120.57(3), Fla. Stat., shall constitute a waiver of proceedings under Chapter 120, Fla. 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</si>
</sst>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 #,##0_);_(* \(#,##0\);_(* &quot;-&quot;??_);_(@_)"/>
  </numFmts>
  <fonts count="10" x14ac:knownFonts="1">
    <font>
      <sz val="10"/>
      <name val="Arial"/>
      <family val="2"/>
    </font>
    <font>
      <sz val="11"/>
      <color theme="1"/>
      <name val="Calibri"/>
      <family val="2"/>
      <scheme val="minor"/>
    </font>
    <font>
      <sz val="10"/>
      <name val="Arial"/>
      <family val="2"/>
    </font>
    <font>
      <b/>
      <sz val="10"/>
      <color theme="1"/>
      <name val="Calibri"/>
      <family val="2"/>
      <scheme val="minor"/>
    </font>
    <font>
      <i/>
      <sz val="10"/>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sz val="9"/>
      <name val="Calibri"/>
      <family val="2"/>
    </font>
    <font>
      <sz val="9"/>
      <name val="Arial"/>
      <family val="2"/>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cellStyleXfs>
  <cellXfs count="59">
    <xf numFmtId="0" fontId="0" fillId="0" borderId="0" xfId="0"/>
    <xf numFmtId="0" fontId="3" fillId="0" borderId="0" xfId="0" applyFont="1" applyAlignment="1">
      <alignment horizontal="center" vertical="center"/>
    </xf>
    <xf numFmtId="0" fontId="3" fillId="0" borderId="0" xfId="0" applyFont="1" applyAlignment="1">
      <alignment horizontal="center" vertical="center"/>
    </xf>
    <xf numFmtId="44" fontId="3" fillId="0" borderId="0" xfId="2" applyFont="1" applyBorder="1" applyAlignment="1">
      <alignment vertical="center"/>
    </xf>
    <xf numFmtId="44" fontId="3" fillId="0" borderId="0" xfId="2"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164" fontId="3" fillId="0" borderId="3" xfId="1" applyNumberFormat="1" applyFont="1" applyBorder="1" applyAlignment="1">
      <alignment vertical="center"/>
    </xf>
    <xf numFmtId="0" fontId="3" fillId="0" borderId="3" xfId="0" applyFont="1" applyBorder="1" applyAlignment="1">
      <alignment horizontal="left" vertical="center" wrapText="1"/>
    </xf>
    <xf numFmtId="164" fontId="3" fillId="0" borderId="1" xfId="1" applyNumberFormat="1" applyFont="1" applyBorder="1" applyAlignment="1">
      <alignment horizontal="center" vertical="center"/>
    </xf>
    <xf numFmtId="164" fontId="3" fillId="0" borderId="4" xfId="1" applyNumberFormat="1" applyFont="1" applyBorder="1" applyAlignment="1">
      <alignment horizontal="center" vertical="center"/>
    </xf>
    <xf numFmtId="164" fontId="3" fillId="0" borderId="2" xfId="1" applyNumberFormat="1"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164" fontId="3" fillId="0" borderId="0" xfId="1" applyNumberFormat="1" applyFont="1" applyBorder="1" applyAlignment="1">
      <alignment vertical="center"/>
    </xf>
    <xf numFmtId="0" fontId="4" fillId="0" borderId="0" xfId="0" applyFont="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vertical="center"/>
    </xf>
    <xf numFmtId="44" fontId="3" fillId="0" borderId="3" xfId="2" applyFont="1" applyBorder="1" applyAlignment="1">
      <alignment horizontal="center" vertical="center"/>
    </xf>
    <xf numFmtId="0" fontId="3"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6" fillId="0" borderId="3" xfId="0" applyFont="1" applyBorder="1" applyAlignment="1" applyProtection="1">
      <alignment horizontal="center" vertical="center" textRotation="90" wrapText="1"/>
      <protection locked="0"/>
    </xf>
    <xf numFmtId="0" fontId="6" fillId="0" borderId="3" xfId="0" applyFont="1" applyBorder="1" applyAlignment="1">
      <alignment horizontal="center" vertical="center" textRotation="90" wrapText="1"/>
    </xf>
    <xf numFmtId="164" fontId="6" fillId="0" borderId="3" xfId="0" applyNumberFormat="1" applyFont="1" applyBorder="1" applyAlignment="1" applyProtection="1">
      <alignment horizontal="center" vertical="center" textRotation="90" wrapText="1"/>
      <protection locked="0"/>
    </xf>
    <xf numFmtId="0" fontId="6" fillId="0" borderId="3" xfId="0" applyFont="1" applyBorder="1" applyAlignment="1">
      <alignment horizontal="center" vertical="center" textRotation="90"/>
    </xf>
    <xf numFmtId="0" fontId="6" fillId="0" borderId="0" xfId="0" applyFont="1" applyAlignment="1">
      <alignment horizontal="center" vertical="center" textRotation="90"/>
    </xf>
    <xf numFmtId="0" fontId="7" fillId="0" borderId="0" xfId="0" applyFont="1" applyAlignment="1">
      <alignment horizontal="left" vertical="center" wrapText="1"/>
    </xf>
    <xf numFmtId="3" fontId="7" fillId="0" borderId="0" xfId="0" applyNumberFormat="1" applyFont="1" applyAlignment="1">
      <alignment horizontal="right" vertical="center" wrapText="1"/>
    </xf>
    <xf numFmtId="0" fontId="6" fillId="0" borderId="0" xfId="0" applyFont="1" applyAlignment="1">
      <alignment vertical="center"/>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6" fontId="7" fillId="0" borderId="3" xfId="0" applyNumberFormat="1" applyFont="1" applyBorder="1" applyAlignment="1">
      <alignment horizontal="left" vertical="center" wrapText="1"/>
    </xf>
    <xf numFmtId="164" fontId="7" fillId="0" borderId="3" xfId="1" applyNumberFormat="1" applyFont="1" applyFill="1" applyBorder="1" applyAlignment="1">
      <alignment horizontal="right" vertical="center" wrapText="1"/>
    </xf>
    <xf numFmtId="0" fontId="7" fillId="0" borderId="3" xfId="0" applyFont="1" applyBorder="1" applyAlignment="1">
      <alignment horizontal="center" vertical="center"/>
    </xf>
    <xf numFmtId="0" fontId="7" fillId="0" borderId="3" xfId="3" applyNumberFormat="1" applyFont="1" applyFill="1" applyBorder="1" applyAlignment="1">
      <alignment horizontal="center" vertical="center"/>
    </xf>
    <xf numFmtId="44" fontId="7" fillId="0" borderId="3" xfId="0" applyNumberFormat="1" applyFont="1" applyBorder="1" applyAlignment="1">
      <alignment horizontal="left" vertical="center" wrapText="1"/>
    </xf>
    <xf numFmtId="0" fontId="7" fillId="0" borderId="3" xfId="1" applyNumberFormat="1" applyFont="1" applyFill="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vertical="center"/>
    </xf>
    <xf numFmtId="164" fontId="7" fillId="0" borderId="0" xfId="0" applyNumberFormat="1" applyFont="1" applyAlignment="1">
      <alignment horizontal="left" vertical="center" wrapText="1"/>
    </xf>
    <xf numFmtId="164" fontId="7" fillId="0" borderId="0" xfId="1" applyNumberFormat="1" applyFont="1" applyBorder="1" applyAlignment="1">
      <alignment horizontal="right" vertical="center" wrapText="1"/>
    </xf>
    <xf numFmtId="164" fontId="7" fillId="0" borderId="0" xfId="1" applyNumberFormat="1" applyFont="1" applyBorder="1" applyAlignment="1">
      <alignment vertical="center"/>
    </xf>
    <xf numFmtId="0" fontId="7" fillId="0" borderId="0" xfId="0" applyFont="1" applyAlignment="1">
      <alignment horizontal="center" vertical="center"/>
    </xf>
    <xf numFmtId="0" fontId="7" fillId="0" borderId="0" xfId="3" applyNumberFormat="1" applyFont="1" applyBorder="1" applyAlignment="1">
      <alignment horizontal="center" vertical="center"/>
    </xf>
    <xf numFmtId="43" fontId="7" fillId="0" borderId="0" xfId="1" applyFont="1" applyBorder="1" applyAlignment="1">
      <alignment vertical="center"/>
    </xf>
    <xf numFmtId="43" fontId="7" fillId="0" borderId="0" xfId="1" applyFont="1" applyBorder="1" applyAlignment="1">
      <alignment horizontal="center" vertical="center"/>
    </xf>
    <xf numFmtId="0" fontId="7" fillId="0" borderId="0" xfId="1" applyNumberFormat="1" applyFont="1" applyBorder="1" applyAlignment="1">
      <alignment horizontal="center" vertical="center"/>
    </xf>
    <xf numFmtId="43" fontId="7" fillId="0" borderId="0" xfId="1" applyFont="1" applyBorder="1" applyAlignment="1">
      <alignment horizontal="left" vertical="center" wrapText="1"/>
    </xf>
    <xf numFmtId="43" fontId="7" fillId="0" borderId="0" xfId="1" applyFont="1" applyBorder="1" applyAlignment="1" applyProtection="1">
      <alignment horizontal="center" vertical="center" wrapText="1"/>
      <protection locked="0"/>
    </xf>
    <xf numFmtId="0" fontId="7" fillId="0" borderId="0" xfId="1" applyNumberFormat="1"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3" xfId="1" applyNumberFormat="1"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8" fillId="0" borderId="0" xfId="0" applyFont="1" applyAlignment="1">
      <alignment vertical="center"/>
    </xf>
    <xf numFmtId="0" fontId="9" fillId="0" borderId="0" xfId="0" applyFont="1"/>
    <xf numFmtId="0" fontId="8" fillId="0" borderId="0" xfId="0" applyFont="1" applyAlignment="1">
      <alignment horizontal="left" vertical="center" wrapText="1"/>
    </xf>
    <xf numFmtId="0" fontId="5" fillId="0" borderId="0" xfId="0" applyFont="1" applyAlignment="1">
      <alignment vertical="center" wrapText="1"/>
    </xf>
  </cellXfs>
  <cellStyles count="4">
    <cellStyle name="Comma" xfId="1" builtinId="3"/>
    <cellStyle name="Comma 3" xfId="3" xr:uid="{C9FB33CB-0134-440B-BFCC-0EC7465BE069}"/>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215B8-2E95-4F6E-A3A7-9D5C8DD92CC3}">
  <sheetPr>
    <pageSetUpPr fitToPage="1"/>
  </sheetPr>
  <dimension ref="A1:AH80"/>
  <sheetViews>
    <sheetView showGridLines="0" tabSelected="1" zoomScale="120" zoomScaleNormal="120" workbookViewId="0">
      <pane ySplit="10" topLeftCell="A11" activePane="bottomLeft" state="frozen"/>
      <selection pane="bottomLeft" activeCell="B5" sqref="B5"/>
    </sheetView>
  </sheetViews>
  <sheetFormatPr defaultColWidth="9.1328125" defaultRowHeight="13.15" x14ac:dyDescent="0.35"/>
  <cols>
    <col min="1" max="1" width="12.86328125" style="21" customWidth="1"/>
    <col min="2" max="2" width="21.86328125" style="58" customWidth="1"/>
    <col min="3" max="3" width="12" style="21" bestFit="1" customWidth="1"/>
    <col min="4" max="4" width="3" style="22" bestFit="1" customWidth="1"/>
    <col min="5" max="5" width="12.86328125" style="22" customWidth="1"/>
    <col min="6" max="6" width="16.73046875" style="22" customWidth="1"/>
    <col min="7" max="7" width="3.1328125" style="21" hidden="1" customWidth="1"/>
    <col min="8" max="8" width="2.86328125" style="21" hidden="1" customWidth="1"/>
    <col min="9" max="9" width="5.06640625" style="21" bestFit="1" customWidth="1"/>
    <col min="10" max="10" width="3.06640625" style="22" bestFit="1" customWidth="1"/>
    <col min="11" max="11" width="9.59765625" style="21" hidden="1" customWidth="1"/>
    <col min="12" max="12" width="9.86328125" style="22" hidden="1" customWidth="1"/>
    <col min="13" max="13" width="11.3984375" style="22" customWidth="1"/>
    <col min="14" max="14" width="12.1328125" style="21" hidden="1" customWidth="1"/>
    <col min="15" max="15" width="5.1328125" style="21" hidden="1" customWidth="1"/>
    <col min="16" max="16" width="5.1328125" style="21" customWidth="1"/>
    <col min="17" max="17" width="5.3984375" style="21" hidden="1" customWidth="1"/>
    <col min="18" max="19" width="5" style="21" hidden="1" customWidth="1"/>
    <col min="20" max="20" width="3.1328125" style="21" bestFit="1" customWidth="1"/>
    <col min="21" max="21" width="3.1328125" style="21" customWidth="1"/>
    <col min="22" max="22" width="5.3984375" style="21" bestFit="1" customWidth="1"/>
    <col min="23" max="23" width="7.73046875" style="21" bestFit="1" customWidth="1"/>
    <col min="24" max="25" width="5.3984375" style="21" bestFit="1" customWidth="1"/>
    <col min="26" max="26" width="7.86328125" style="21" bestFit="1" customWidth="1"/>
    <col min="27" max="27" width="5.3984375" style="21" bestFit="1" customWidth="1"/>
    <col min="28" max="28" width="3.1328125" style="21" bestFit="1" customWidth="1"/>
    <col min="29" max="29" width="5.3984375" style="21" hidden="1" customWidth="1"/>
    <col min="30" max="30" width="3.1328125" style="21" bestFit="1" customWidth="1"/>
    <col min="31" max="32" width="6.796875" style="21" bestFit="1" customWidth="1"/>
    <col min="33" max="33" width="3.1328125" style="21" bestFit="1" customWidth="1"/>
    <col min="34" max="34" width="3.1328125" style="21" hidden="1" customWidth="1"/>
    <col min="35" max="16384" width="9.1328125" style="21"/>
  </cols>
  <sheetData>
    <row r="1" spans="1:34" s="5" customFormat="1" x14ac:dyDescent="0.35">
      <c r="A1" s="1"/>
      <c r="B1" s="1"/>
      <c r="C1" s="1"/>
      <c r="D1" s="1"/>
      <c r="E1" s="2"/>
      <c r="F1" s="2"/>
      <c r="G1" s="3"/>
      <c r="H1" s="2"/>
      <c r="I1" s="3"/>
      <c r="J1" s="4"/>
      <c r="L1" s="2"/>
      <c r="M1" s="2"/>
    </row>
    <row r="2" spans="1:34" s="5" customFormat="1" ht="12.95" customHeight="1" x14ac:dyDescent="0.35">
      <c r="A2" s="6" t="s">
        <v>0</v>
      </c>
      <c r="B2" s="7"/>
      <c r="C2" s="8">
        <v>100389979</v>
      </c>
      <c r="D2" s="2"/>
      <c r="E2" s="2"/>
      <c r="F2" s="9" t="s">
        <v>1</v>
      </c>
      <c r="G2" s="9"/>
      <c r="H2" s="9"/>
      <c r="I2" s="9"/>
      <c r="J2" s="10">
        <v>1629260</v>
      </c>
      <c r="K2" s="11"/>
      <c r="L2" s="11"/>
      <c r="M2" s="12"/>
      <c r="N2" s="13"/>
      <c r="O2" s="13"/>
      <c r="P2" s="13"/>
      <c r="Q2" s="13"/>
      <c r="R2" s="13"/>
      <c r="S2" s="13"/>
      <c r="T2" s="13"/>
      <c r="U2" s="13"/>
      <c r="V2" s="13"/>
      <c r="W2" s="13"/>
      <c r="X2" s="13"/>
      <c r="Y2" s="13"/>
      <c r="Z2" s="13"/>
      <c r="AA2" s="13"/>
      <c r="AB2" s="13"/>
      <c r="AC2" s="13"/>
      <c r="AD2" s="13"/>
      <c r="AE2" s="13"/>
      <c r="AF2" s="13"/>
      <c r="AG2" s="13"/>
    </row>
    <row r="3" spans="1:34" s="5" customFormat="1" ht="12.95" customHeight="1" x14ac:dyDescent="0.35">
      <c r="A3" s="6" t="s">
        <v>2</v>
      </c>
      <c r="B3" s="7"/>
      <c r="C3" s="8">
        <f>SUM(M12:M46)</f>
        <v>100211100</v>
      </c>
      <c r="F3" s="9" t="s">
        <v>3</v>
      </c>
      <c r="G3" s="9"/>
      <c r="H3" s="9"/>
      <c r="I3" s="9"/>
      <c r="J3" s="10">
        <f>SUM(P12:P36)</f>
        <v>1629260</v>
      </c>
      <c r="K3" s="11">
        <f>SUM(V12:V36)</f>
        <v>0</v>
      </c>
      <c r="L3" s="11">
        <f>SUM(W12:W36)</f>
        <v>0</v>
      </c>
      <c r="M3" s="12">
        <f>SUM(X12:X36)</f>
        <v>0</v>
      </c>
      <c r="N3" s="13"/>
      <c r="O3" s="13"/>
      <c r="P3" s="13"/>
      <c r="Q3" s="13"/>
      <c r="R3" s="13"/>
      <c r="S3" s="13"/>
      <c r="T3" s="13"/>
      <c r="U3" s="13"/>
      <c r="V3" s="13"/>
      <c r="W3" s="13"/>
      <c r="X3" s="13"/>
      <c r="Y3" s="13"/>
      <c r="Z3" s="13"/>
      <c r="AA3" s="13"/>
      <c r="AB3" s="13"/>
      <c r="AC3" s="13"/>
      <c r="AD3" s="13"/>
      <c r="AE3" s="13"/>
      <c r="AF3" s="13"/>
      <c r="AG3" s="13"/>
    </row>
    <row r="4" spans="1:34" s="5" customFormat="1" ht="12.95" customHeight="1" x14ac:dyDescent="0.35">
      <c r="A4" s="6" t="s">
        <v>4</v>
      </c>
      <c r="B4" s="7"/>
      <c r="C4" s="8">
        <f>C2-C3</f>
        <v>178879</v>
      </c>
      <c r="F4" s="9" t="s">
        <v>5</v>
      </c>
      <c r="G4" s="9"/>
      <c r="H4" s="9"/>
      <c r="I4" s="9"/>
      <c r="J4" s="10">
        <f t="shared" ref="J4:M4" si="0">J2-J3</f>
        <v>0</v>
      </c>
      <c r="K4" s="11">
        <f t="shared" si="0"/>
        <v>0</v>
      </c>
      <c r="L4" s="11">
        <f t="shared" si="0"/>
        <v>0</v>
      </c>
      <c r="M4" s="12">
        <f t="shared" si="0"/>
        <v>0</v>
      </c>
      <c r="N4" s="13"/>
      <c r="O4" s="13"/>
      <c r="P4" s="13"/>
      <c r="Q4" s="13"/>
      <c r="R4" s="13"/>
      <c r="S4" s="13"/>
      <c r="T4" s="13"/>
      <c r="U4" s="13"/>
      <c r="V4" s="13"/>
      <c r="W4" s="13"/>
      <c r="X4" s="13"/>
      <c r="Y4" s="13"/>
      <c r="Z4" s="13"/>
      <c r="AA4" s="13"/>
      <c r="AB4" s="13"/>
      <c r="AC4" s="13"/>
      <c r="AD4" s="13"/>
      <c r="AE4" s="13"/>
      <c r="AF4" s="13"/>
      <c r="AG4" s="13"/>
    </row>
    <row r="5" spans="1:34" s="5" customFormat="1" ht="12.95" customHeight="1" x14ac:dyDescent="0.35">
      <c r="A5" s="14"/>
      <c r="B5" s="14"/>
      <c r="C5" s="15"/>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row>
    <row r="6" spans="1:34" s="5" customFormat="1" ht="12.95" customHeight="1" x14ac:dyDescent="0.35">
      <c r="A6" s="16" t="s">
        <v>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4" s="5" customFormat="1" ht="12.95" customHeight="1" x14ac:dyDescent="0.3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4" s="5" customFormat="1" x14ac:dyDescent="0.35">
      <c r="A8" s="17" t="s">
        <v>7</v>
      </c>
      <c r="B8" s="17"/>
      <c r="C8" s="17"/>
      <c r="D8" s="17"/>
      <c r="E8" s="17"/>
      <c r="F8" s="17"/>
      <c r="G8" s="18"/>
      <c r="H8" s="18"/>
      <c r="I8" s="19">
        <f>SUMIFS(M13:M49,V13:V49,"N",W13:W49,"N",Z13:Z49,"N",I13:I49,"F")</f>
        <v>25849100</v>
      </c>
      <c r="J8" s="19"/>
      <c r="K8" s="19"/>
      <c r="L8" s="19"/>
      <c r="M8" s="19"/>
      <c r="R8" s="20"/>
      <c r="S8" s="20"/>
      <c r="T8" s="20"/>
      <c r="U8" s="20"/>
      <c r="V8" s="20"/>
      <c r="AB8" s="20"/>
    </row>
    <row r="9" spans="1:34" x14ac:dyDescent="0.35">
      <c r="B9" s="21"/>
      <c r="D9" s="21"/>
      <c r="E9" s="21"/>
      <c r="F9" s="21"/>
      <c r="L9" s="21"/>
      <c r="M9" s="21"/>
    </row>
    <row r="10" spans="1:34" s="27" customFormat="1" ht="71.099999999999994" customHeight="1" x14ac:dyDescent="0.35">
      <c r="A10" s="23" t="s">
        <v>8</v>
      </c>
      <c r="B10" s="23" t="s">
        <v>9</v>
      </c>
      <c r="C10" s="23" t="s">
        <v>10</v>
      </c>
      <c r="D10" s="23" t="s">
        <v>11</v>
      </c>
      <c r="E10" s="23" t="s">
        <v>12</v>
      </c>
      <c r="F10" s="23" t="s">
        <v>13</v>
      </c>
      <c r="G10" s="23" t="s">
        <v>14</v>
      </c>
      <c r="H10" s="23" t="s">
        <v>15</v>
      </c>
      <c r="I10" s="23" t="s">
        <v>16</v>
      </c>
      <c r="J10" s="24" t="s">
        <v>17</v>
      </c>
      <c r="K10" s="25" t="s">
        <v>18</v>
      </c>
      <c r="L10" s="25" t="s">
        <v>19</v>
      </c>
      <c r="M10" s="23" t="s">
        <v>20</v>
      </c>
      <c r="N10" s="23" t="s">
        <v>21</v>
      </c>
      <c r="O10" s="24" t="s">
        <v>22</v>
      </c>
      <c r="P10" s="24" t="s">
        <v>23</v>
      </c>
      <c r="Q10" s="23" t="s">
        <v>24</v>
      </c>
      <c r="R10" s="23" t="s">
        <v>25</v>
      </c>
      <c r="S10" s="23" t="s">
        <v>26</v>
      </c>
      <c r="T10" s="23" t="s">
        <v>27</v>
      </c>
      <c r="U10" s="23" t="s">
        <v>28</v>
      </c>
      <c r="V10" s="23" t="s">
        <v>29</v>
      </c>
      <c r="W10" s="23" t="s">
        <v>30</v>
      </c>
      <c r="X10" s="23" t="s">
        <v>31</v>
      </c>
      <c r="Y10" s="23" t="s">
        <v>32</v>
      </c>
      <c r="Z10" s="23" t="s">
        <v>33</v>
      </c>
      <c r="AA10" s="23" t="s">
        <v>34</v>
      </c>
      <c r="AB10" s="23" t="s">
        <v>35</v>
      </c>
      <c r="AC10" s="23" t="s">
        <v>36</v>
      </c>
      <c r="AD10" s="23" t="s">
        <v>37</v>
      </c>
      <c r="AE10" s="23" t="s">
        <v>38</v>
      </c>
      <c r="AF10" s="23" t="s">
        <v>39</v>
      </c>
      <c r="AG10" s="23" t="s">
        <v>40</v>
      </c>
      <c r="AH10" s="26" t="s">
        <v>41</v>
      </c>
    </row>
    <row r="11" spans="1:34" ht="6" customHeight="1" x14ac:dyDescent="0.35">
      <c r="A11" s="28"/>
      <c r="B11" s="28"/>
      <c r="C11" s="28"/>
      <c r="D11" s="21"/>
      <c r="E11" s="21"/>
      <c r="F11" s="21"/>
      <c r="L11" s="29"/>
      <c r="M11" s="29"/>
      <c r="N11" s="29"/>
    </row>
    <row r="12" spans="1:34" x14ac:dyDescent="0.35">
      <c r="A12" s="30" t="s">
        <v>42</v>
      </c>
      <c r="B12" s="21"/>
      <c r="D12" s="21"/>
      <c r="E12" s="21"/>
      <c r="F12" s="21"/>
      <c r="L12" s="21"/>
      <c r="M12" s="21"/>
    </row>
    <row r="13" spans="1:34" ht="23.25" x14ac:dyDescent="0.35">
      <c r="A13" s="31" t="s">
        <v>43</v>
      </c>
      <c r="B13" s="31" t="s">
        <v>44</v>
      </c>
      <c r="C13" s="31" t="s">
        <v>45</v>
      </c>
      <c r="D13" s="32" t="s">
        <v>46</v>
      </c>
      <c r="E13" s="31" t="s">
        <v>47</v>
      </c>
      <c r="F13" s="31" t="s">
        <v>48</v>
      </c>
      <c r="G13" s="32" t="s">
        <v>49</v>
      </c>
      <c r="H13" s="31" t="s">
        <v>50</v>
      </c>
      <c r="I13" s="31" t="s">
        <v>51</v>
      </c>
      <c r="J13" s="31">
        <v>256</v>
      </c>
      <c r="K13" s="33">
        <v>12750000</v>
      </c>
      <c r="L13" s="33">
        <v>0</v>
      </c>
      <c r="M13" s="34">
        <v>12750000</v>
      </c>
      <c r="N13" s="33">
        <v>71000000</v>
      </c>
      <c r="O13" s="33">
        <v>2072704</v>
      </c>
      <c r="P13" s="33">
        <v>0</v>
      </c>
      <c r="Q13" s="35" t="s">
        <v>52</v>
      </c>
      <c r="R13" s="36" t="s">
        <v>52</v>
      </c>
      <c r="S13" s="36">
        <v>1</v>
      </c>
      <c r="T13" s="36">
        <v>1</v>
      </c>
      <c r="U13" s="35">
        <v>10</v>
      </c>
      <c r="V13" s="35" t="s">
        <v>52</v>
      </c>
      <c r="W13" s="35" t="s">
        <v>53</v>
      </c>
      <c r="X13" s="35" t="s">
        <v>53</v>
      </c>
      <c r="Y13" s="35" t="s">
        <v>53</v>
      </c>
      <c r="Z13" s="35" t="s">
        <v>53</v>
      </c>
      <c r="AA13" s="35" t="s">
        <v>52</v>
      </c>
      <c r="AB13" s="36">
        <v>1</v>
      </c>
      <c r="AC13" s="37">
        <v>44865.65</v>
      </c>
      <c r="AD13" s="32" t="s">
        <v>54</v>
      </c>
      <c r="AE13" s="38" t="s">
        <v>52</v>
      </c>
      <c r="AF13" s="35" t="s">
        <v>52</v>
      </c>
      <c r="AG13" s="35">
        <v>14</v>
      </c>
      <c r="AH13" s="35" t="s">
        <v>52</v>
      </c>
    </row>
    <row r="14" spans="1:34" x14ac:dyDescent="0.35">
      <c r="A14" s="28"/>
      <c r="B14" s="28"/>
      <c r="C14" s="28"/>
      <c r="D14" s="39"/>
      <c r="E14" s="39"/>
      <c r="F14" s="40"/>
      <c r="G14" s="28"/>
      <c r="H14" s="39"/>
      <c r="I14" s="39"/>
      <c r="J14" s="39"/>
      <c r="K14" s="39"/>
      <c r="L14" s="41"/>
      <c r="M14" s="41"/>
      <c r="N14" s="42"/>
      <c r="O14" s="43"/>
      <c r="P14" s="43"/>
      <c r="Q14" s="43"/>
      <c r="R14" s="44"/>
      <c r="S14" s="45"/>
      <c r="T14" s="45"/>
      <c r="U14" s="45"/>
      <c r="V14" s="44"/>
      <c r="W14" s="44"/>
      <c r="X14" s="44"/>
      <c r="Y14" s="44"/>
      <c r="Z14" s="46"/>
      <c r="AA14" s="47"/>
      <c r="AB14" s="45"/>
      <c r="AC14" s="48"/>
      <c r="AD14" s="44"/>
      <c r="AE14" s="39"/>
      <c r="AF14" s="44"/>
    </row>
    <row r="15" spans="1:34" x14ac:dyDescent="0.35">
      <c r="A15" s="30" t="s">
        <v>55</v>
      </c>
      <c r="B15" s="28"/>
      <c r="C15" s="28"/>
      <c r="D15" s="39"/>
      <c r="E15" s="39"/>
      <c r="F15" s="40"/>
      <c r="G15" s="28"/>
      <c r="H15" s="39"/>
      <c r="I15" s="39"/>
      <c r="J15" s="39"/>
      <c r="K15" s="39"/>
      <c r="L15" s="41"/>
      <c r="M15" s="41"/>
      <c r="N15" s="42"/>
      <c r="O15" s="43"/>
      <c r="P15" s="43"/>
      <c r="Q15" s="43"/>
      <c r="R15" s="44"/>
      <c r="S15" s="45"/>
      <c r="T15" s="45"/>
      <c r="U15" s="45"/>
      <c r="V15" s="44"/>
      <c r="W15" s="44"/>
      <c r="X15" s="44"/>
      <c r="Y15" s="44"/>
      <c r="Z15" s="46"/>
      <c r="AA15" s="47"/>
      <c r="AB15" s="45"/>
      <c r="AC15" s="48"/>
      <c r="AD15" s="44"/>
      <c r="AE15" s="39"/>
      <c r="AF15" s="44"/>
    </row>
    <row r="16" spans="1:34" ht="46.5" x14ac:dyDescent="0.35">
      <c r="A16" s="31" t="s">
        <v>56</v>
      </c>
      <c r="B16" s="31" t="s">
        <v>57</v>
      </c>
      <c r="C16" s="31" t="s">
        <v>58</v>
      </c>
      <c r="D16" s="32" t="s">
        <v>46</v>
      </c>
      <c r="E16" s="31" t="s">
        <v>59</v>
      </c>
      <c r="F16" s="31" t="s">
        <v>60</v>
      </c>
      <c r="G16" s="32" t="s">
        <v>49</v>
      </c>
      <c r="H16" s="31" t="s">
        <v>61</v>
      </c>
      <c r="I16" s="31" t="s">
        <v>51</v>
      </c>
      <c r="J16" s="31">
        <v>96</v>
      </c>
      <c r="K16" s="33">
        <v>5952000</v>
      </c>
      <c r="L16" s="33">
        <v>0</v>
      </c>
      <c r="M16" s="34">
        <v>5952000</v>
      </c>
      <c r="N16" s="33">
        <v>18860000</v>
      </c>
      <c r="O16" s="33">
        <v>1385478</v>
      </c>
      <c r="P16" s="33">
        <v>0</v>
      </c>
      <c r="Q16" s="35" t="s">
        <v>52</v>
      </c>
      <c r="R16" s="36" t="s">
        <v>52</v>
      </c>
      <c r="S16" s="36">
        <v>1</v>
      </c>
      <c r="T16" s="36">
        <v>1</v>
      </c>
      <c r="U16" s="35">
        <v>10</v>
      </c>
      <c r="V16" s="35" t="s">
        <v>53</v>
      </c>
      <c r="W16" s="35" t="s">
        <v>52</v>
      </c>
      <c r="X16" s="35" t="s">
        <v>53</v>
      </c>
      <c r="Y16" s="35" t="s">
        <v>53</v>
      </c>
      <c r="Z16" s="35" t="s">
        <v>53</v>
      </c>
      <c r="AA16" s="35" t="s">
        <v>52</v>
      </c>
      <c r="AB16" s="36">
        <v>1</v>
      </c>
      <c r="AC16" s="37">
        <v>46094.16</v>
      </c>
      <c r="AD16" s="32" t="s">
        <v>54</v>
      </c>
      <c r="AE16" s="38" t="s">
        <v>52</v>
      </c>
      <c r="AF16" s="35" t="s">
        <v>52</v>
      </c>
      <c r="AG16" s="35">
        <v>4</v>
      </c>
      <c r="AH16" s="35" t="s">
        <v>52</v>
      </c>
    </row>
    <row r="17" spans="1:34" s="40" customFormat="1" ht="11.65" x14ac:dyDescent="0.35">
      <c r="A17" s="30"/>
      <c r="J17" s="44"/>
    </row>
    <row r="18" spans="1:34" x14ac:dyDescent="0.35">
      <c r="A18" s="30" t="s">
        <v>62</v>
      </c>
      <c r="B18" s="28"/>
      <c r="C18" s="28"/>
      <c r="D18" s="39"/>
      <c r="E18" s="39"/>
      <c r="F18" s="40"/>
      <c r="G18" s="28"/>
      <c r="H18" s="39"/>
      <c r="I18" s="39"/>
      <c r="J18" s="39"/>
      <c r="K18" s="39"/>
      <c r="L18" s="41"/>
      <c r="M18" s="41"/>
      <c r="N18" s="42"/>
      <c r="O18" s="43"/>
      <c r="P18" s="43"/>
      <c r="Q18" s="43"/>
      <c r="R18" s="44"/>
      <c r="S18" s="45"/>
      <c r="T18" s="45"/>
      <c r="U18" s="45"/>
      <c r="V18" s="44"/>
      <c r="W18" s="44"/>
      <c r="X18" s="44"/>
      <c r="Y18" s="44"/>
      <c r="Z18" s="46"/>
      <c r="AA18" s="47"/>
      <c r="AB18" s="45"/>
      <c r="AC18" s="48"/>
      <c r="AD18" s="44"/>
      <c r="AE18" s="39"/>
      <c r="AF18" s="44"/>
    </row>
    <row r="19" spans="1:34" x14ac:dyDescent="0.35">
      <c r="A19" s="28" t="s">
        <v>63</v>
      </c>
      <c r="B19" s="28"/>
      <c r="C19" s="28"/>
      <c r="D19" s="39"/>
      <c r="E19" s="39"/>
      <c r="F19" s="40"/>
      <c r="G19" s="28"/>
      <c r="H19" s="39"/>
      <c r="I19" s="39"/>
      <c r="J19" s="39"/>
      <c r="K19" s="39"/>
      <c r="L19" s="41"/>
      <c r="M19" s="41"/>
      <c r="N19" s="42"/>
      <c r="O19" s="43"/>
      <c r="P19" s="43"/>
      <c r="Q19" s="43"/>
      <c r="R19" s="44"/>
      <c r="S19" s="45"/>
      <c r="T19" s="45"/>
      <c r="U19" s="45"/>
      <c r="V19" s="44"/>
      <c r="W19" s="44"/>
      <c r="X19" s="44"/>
      <c r="Y19" s="44"/>
      <c r="Z19" s="46"/>
      <c r="AA19" s="47"/>
      <c r="AB19" s="45"/>
      <c r="AC19" s="48"/>
      <c r="AD19" s="44"/>
      <c r="AE19" s="39"/>
      <c r="AF19" s="44"/>
    </row>
    <row r="20" spans="1:34" x14ac:dyDescent="0.35">
      <c r="A20" s="28"/>
      <c r="B20" s="28"/>
      <c r="C20" s="28"/>
      <c r="D20" s="39"/>
      <c r="E20" s="39"/>
      <c r="F20" s="40"/>
      <c r="G20" s="28"/>
      <c r="H20" s="39"/>
      <c r="I20" s="39"/>
      <c r="J20" s="39"/>
      <c r="K20" s="39"/>
      <c r="L20" s="41"/>
      <c r="M20" s="41"/>
      <c r="N20" s="42"/>
      <c r="O20" s="43"/>
      <c r="P20" s="43"/>
      <c r="Q20" s="43"/>
      <c r="R20" s="44"/>
      <c r="S20" s="45"/>
      <c r="T20" s="45"/>
      <c r="U20" s="45"/>
      <c r="V20" s="44"/>
      <c r="W20" s="44"/>
      <c r="X20" s="44"/>
      <c r="Y20" s="44"/>
      <c r="Z20" s="46"/>
      <c r="AA20" s="47"/>
      <c r="AB20" s="45"/>
      <c r="AC20" s="48"/>
      <c r="AD20" s="44"/>
      <c r="AE20" s="39"/>
      <c r="AF20" s="44"/>
    </row>
    <row r="21" spans="1:34" x14ac:dyDescent="0.35">
      <c r="A21" s="30" t="s">
        <v>64</v>
      </c>
      <c r="B21" s="28"/>
      <c r="C21" s="28"/>
      <c r="D21" s="39"/>
      <c r="E21" s="39"/>
      <c r="F21" s="40"/>
      <c r="G21" s="28"/>
      <c r="H21" s="39"/>
      <c r="I21" s="39"/>
      <c r="J21" s="39"/>
      <c r="K21" s="39"/>
      <c r="L21" s="41"/>
      <c r="M21" s="41"/>
      <c r="N21" s="42"/>
      <c r="O21" s="43"/>
      <c r="P21" s="43"/>
      <c r="Q21" s="43"/>
      <c r="R21" s="44"/>
      <c r="S21" s="45"/>
      <c r="T21" s="45"/>
      <c r="U21" s="45"/>
      <c r="V21" s="44"/>
      <c r="W21" s="44"/>
      <c r="X21" s="44"/>
      <c r="Y21" s="44"/>
      <c r="Z21" s="46"/>
      <c r="AA21" s="47"/>
      <c r="AB21" s="45"/>
      <c r="AC21" s="48"/>
      <c r="AD21" s="44"/>
      <c r="AE21" s="39"/>
      <c r="AF21" s="44"/>
    </row>
    <row r="22" spans="1:34" x14ac:dyDescent="0.35">
      <c r="A22" s="31" t="s">
        <v>65</v>
      </c>
      <c r="B22" s="31" t="s">
        <v>66</v>
      </c>
      <c r="C22" s="31" t="s">
        <v>67</v>
      </c>
      <c r="D22" s="32" t="s">
        <v>68</v>
      </c>
      <c r="E22" s="31" t="s">
        <v>69</v>
      </c>
      <c r="F22" s="31" t="s">
        <v>70</v>
      </c>
      <c r="G22" s="32" t="s">
        <v>49</v>
      </c>
      <c r="H22" s="31" t="s">
        <v>71</v>
      </c>
      <c r="I22" s="31" t="s">
        <v>51</v>
      </c>
      <c r="J22" s="31">
        <v>86</v>
      </c>
      <c r="K22" s="33">
        <v>12335000</v>
      </c>
      <c r="L22" s="33">
        <v>749700</v>
      </c>
      <c r="M22" s="34">
        <v>13084700</v>
      </c>
      <c r="N22" s="31"/>
      <c r="O22" s="31"/>
      <c r="P22" s="33">
        <v>1629260</v>
      </c>
      <c r="Q22" s="35" t="s">
        <v>52</v>
      </c>
      <c r="R22" s="36" t="s">
        <v>52</v>
      </c>
      <c r="S22" s="36">
        <v>1</v>
      </c>
      <c r="T22" s="36">
        <v>1</v>
      </c>
      <c r="U22" s="35">
        <v>10</v>
      </c>
      <c r="V22" s="35" t="s">
        <v>53</v>
      </c>
      <c r="W22" s="35" t="s">
        <v>53</v>
      </c>
      <c r="X22" s="35" t="s">
        <v>52</v>
      </c>
      <c r="Y22" s="35" t="s">
        <v>52</v>
      </c>
      <c r="Z22" s="35" t="s">
        <v>53</v>
      </c>
      <c r="AA22" s="35" t="s">
        <v>53</v>
      </c>
      <c r="AB22" s="36">
        <v>2</v>
      </c>
      <c r="AC22" s="37">
        <v>88261.65</v>
      </c>
      <c r="AD22" s="32" t="s">
        <v>72</v>
      </c>
      <c r="AE22" s="38" t="s">
        <v>52</v>
      </c>
      <c r="AF22" s="35" t="s">
        <v>52</v>
      </c>
      <c r="AG22" s="35">
        <v>56</v>
      </c>
      <c r="AH22" s="35" t="s">
        <v>52</v>
      </c>
    </row>
    <row r="23" spans="1:34" x14ac:dyDescent="0.35">
      <c r="A23" s="28"/>
      <c r="B23" s="28"/>
      <c r="C23" s="28"/>
      <c r="D23" s="39"/>
      <c r="E23" s="39"/>
      <c r="F23" s="40"/>
      <c r="G23" s="28"/>
      <c r="H23" s="39"/>
      <c r="I23" s="39"/>
      <c r="J23" s="39"/>
      <c r="K23" s="39"/>
      <c r="L23" s="41"/>
      <c r="M23" s="41"/>
      <c r="N23" s="42"/>
      <c r="O23" s="43"/>
      <c r="P23" s="43"/>
      <c r="Q23" s="43"/>
      <c r="R23" s="44"/>
      <c r="S23" s="45"/>
      <c r="T23" s="45"/>
      <c r="U23" s="45"/>
      <c r="V23" s="44"/>
      <c r="W23" s="44"/>
      <c r="X23" s="44"/>
      <c r="Y23" s="44"/>
      <c r="Z23" s="46"/>
      <c r="AA23" s="47"/>
      <c r="AB23" s="45"/>
      <c r="AC23" s="48"/>
      <c r="AD23" s="44"/>
      <c r="AE23" s="39"/>
      <c r="AF23" s="44"/>
    </row>
    <row r="24" spans="1:34" x14ac:dyDescent="0.35">
      <c r="A24" s="30" t="s">
        <v>73</v>
      </c>
      <c r="B24" s="28"/>
      <c r="C24" s="28"/>
      <c r="D24" s="39"/>
      <c r="E24" s="39"/>
      <c r="F24" s="40"/>
      <c r="G24" s="28"/>
      <c r="H24" s="39"/>
      <c r="I24" s="39"/>
      <c r="J24" s="39"/>
      <c r="K24" s="39"/>
      <c r="L24" s="41"/>
      <c r="M24" s="41"/>
      <c r="N24" s="42"/>
      <c r="O24" s="43"/>
      <c r="P24" s="43"/>
      <c r="Q24" s="43"/>
      <c r="R24" s="44"/>
      <c r="S24" s="45"/>
      <c r="T24" s="45"/>
      <c r="U24" s="45"/>
      <c r="V24" s="44"/>
      <c r="W24" s="44"/>
      <c r="X24" s="44"/>
      <c r="Y24" s="44"/>
      <c r="Z24" s="46"/>
      <c r="AA24" s="47"/>
      <c r="AB24" s="45"/>
      <c r="AC24" s="48"/>
      <c r="AD24" s="44"/>
      <c r="AE24" s="39"/>
      <c r="AF24" s="44"/>
    </row>
    <row r="25" spans="1:34" ht="23.25" x14ac:dyDescent="0.35">
      <c r="A25" s="31" t="s">
        <v>74</v>
      </c>
      <c r="B25" s="31" t="s">
        <v>75</v>
      </c>
      <c r="C25" s="31" t="s">
        <v>76</v>
      </c>
      <c r="D25" s="32" t="s">
        <v>46</v>
      </c>
      <c r="E25" s="31" t="s">
        <v>77</v>
      </c>
      <c r="F25" s="31" t="s">
        <v>78</v>
      </c>
      <c r="G25" s="32" t="s">
        <v>49</v>
      </c>
      <c r="H25" s="31" t="s">
        <v>61</v>
      </c>
      <c r="I25" s="31" t="s">
        <v>79</v>
      </c>
      <c r="J25" s="31">
        <v>129</v>
      </c>
      <c r="K25" s="33">
        <v>11000000</v>
      </c>
      <c r="L25" s="33">
        <v>496200</v>
      </c>
      <c r="M25" s="34">
        <v>11496200</v>
      </c>
      <c r="N25" s="33">
        <v>25000000</v>
      </c>
      <c r="O25" s="33">
        <v>1915214</v>
      </c>
      <c r="P25" s="33">
        <v>0</v>
      </c>
      <c r="Q25" s="35" t="s">
        <v>52</v>
      </c>
      <c r="R25" s="36" t="s">
        <v>52</v>
      </c>
      <c r="S25" s="36">
        <v>1</v>
      </c>
      <c r="T25" s="36">
        <v>1</v>
      </c>
      <c r="U25" s="35">
        <v>10</v>
      </c>
      <c r="V25" s="35" t="s">
        <v>53</v>
      </c>
      <c r="W25" s="35" t="s">
        <v>53</v>
      </c>
      <c r="X25" s="35" t="s">
        <v>53</v>
      </c>
      <c r="Y25" s="35" t="s">
        <v>52</v>
      </c>
      <c r="Z25" s="35" t="s">
        <v>52</v>
      </c>
      <c r="AA25" s="35" t="s">
        <v>53</v>
      </c>
      <c r="AB25" s="36">
        <v>2</v>
      </c>
      <c r="AC25" s="37">
        <v>77462.509999999995</v>
      </c>
      <c r="AD25" s="32" t="s">
        <v>80</v>
      </c>
      <c r="AE25" s="38" t="s">
        <v>52</v>
      </c>
      <c r="AF25" s="35" t="s">
        <v>52</v>
      </c>
      <c r="AG25" s="35">
        <v>15</v>
      </c>
      <c r="AH25" s="35" t="s">
        <v>52</v>
      </c>
    </row>
    <row r="26" spans="1:34" x14ac:dyDescent="0.35">
      <c r="A26" s="30"/>
      <c r="B26" s="28"/>
      <c r="C26" s="28"/>
      <c r="D26" s="39"/>
      <c r="E26" s="39"/>
      <c r="F26" s="40"/>
      <c r="G26" s="28"/>
      <c r="H26" s="39"/>
      <c r="I26" s="39"/>
      <c r="J26" s="39"/>
      <c r="K26" s="39"/>
      <c r="L26" s="41"/>
      <c r="M26" s="41"/>
      <c r="N26" s="42"/>
      <c r="O26" s="43"/>
      <c r="P26" s="43"/>
      <c r="Q26" s="43"/>
      <c r="R26" s="44"/>
      <c r="S26" s="45"/>
      <c r="T26" s="45"/>
      <c r="U26" s="45"/>
      <c r="V26" s="44"/>
      <c r="W26" s="44"/>
      <c r="X26" s="44"/>
      <c r="Y26" s="44"/>
      <c r="Z26" s="46"/>
      <c r="AA26" s="47"/>
      <c r="AB26" s="45"/>
      <c r="AC26" s="48"/>
      <c r="AD26" s="44"/>
      <c r="AE26" s="39"/>
      <c r="AF26" s="44"/>
    </row>
    <row r="27" spans="1:34" x14ac:dyDescent="0.35">
      <c r="A27" s="30" t="s">
        <v>81</v>
      </c>
      <c r="B27" s="28"/>
      <c r="C27" s="28"/>
      <c r="D27" s="39"/>
      <c r="E27" s="39"/>
      <c r="F27" s="28"/>
      <c r="G27" s="28"/>
      <c r="H27" s="39"/>
      <c r="I27" s="39"/>
      <c r="J27" s="39"/>
      <c r="K27" s="39"/>
      <c r="L27" s="41"/>
      <c r="M27" s="41"/>
      <c r="N27" s="42"/>
      <c r="O27" s="42"/>
      <c r="P27" s="42"/>
      <c r="Q27" s="42"/>
      <c r="R27" s="45"/>
      <c r="S27" s="45"/>
      <c r="T27" s="45"/>
      <c r="U27" s="45"/>
      <c r="V27" s="45"/>
      <c r="W27" s="44"/>
      <c r="X27" s="44"/>
      <c r="Y27" s="44"/>
      <c r="Z27" s="49"/>
      <c r="AA27" s="50"/>
      <c r="AB27" s="45"/>
      <c r="AC27" s="51"/>
      <c r="AD27" s="52"/>
      <c r="AE27" s="39"/>
      <c r="AF27" s="44"/>
    </row>
    <row r="28" spans="1:34" x14ac:dyDescent="0.35">
      <c r="A28" s="28" t="s">
        <v>63</v>
      </c>
      <c r="B28" s="28"/>
      <c r="C28" s="28"/>
      <c r="D28" s="39"/>
      <c r="E28" s="39"/>
      <c r="F28" s="40"/>
      <c r="G28" s="28"/>
      <c r="H28" s="39"/>
      <c r="I28" s="39"/>
      <c r="J28" s="39"/>
      <c r="K28" s="39"/>
      <c r="L28" s="41"/>
      <c r="M28" s="41"/>
      <c r="N28" s="42"/>
      <c r="O28" s="43"/>
      <c r="P28" s="43"/>
      <c r="Q28" s="43"/>
      <c r="R28" s="44"/>
      <c r="S28" s="45"/>
      <c r="T28" s="45"/>
      <c r="U28" s="45"/>
      <c r="V28" s="44"/>
      <c r="W28" s="44"/>
      <c r="X28" s="44"/>
      <c r="Y28" s="44"/>
      <c r="Z28" s="46"/>
      <c r="AA28" s="47"/>
      <c r="AB28" s="45"/>
      <c r="AC28" s="48"/>
      <c r="AD28" s="44"/>
      <c r="AE28" s="39"/>
      <c r="AF28" s="44"/>
    </row>
    <row r="29" spans="1:34" x14ac:dyDescent="0.35">
      <c r="B29" s="21"/>
      <c r="D29" s="21"/>
      <c r="E29" s="21"/>
      <c r="F29" s="21"/>
      <c r="L29" s="21"/>
      <c r="M29" s="21"/>
    </row>
    <row r="30" spans="1:34" x14ac:dyDescent="0.35">
      <c r="A30" s="30" t="s">
        <v>82</v>
      </c>
      <c r="B30" s="21"/>
      <c r="D30" s="21"/>
      <c r="E30" s="21"/>
      <c r="F30" s="21"/>
      <c r="L30" s="21"/>
      <c r="M30" s="21"/>
    </row>
    <row r="31" spans="1:34" ht="23.25" x14ac:dyDescent="0.35">
      <c r="A31" s="31" t="s">
        <v>83</v>
      </c>
      <c r="B31" s="31" t="s">
        <v>84</v>
      </c>
      <c r="C31" s="31" t="s">
        <v>85</v>
      </c>
      <c r="D31" s="32" t="s">
        <v>86</v>
      </c>
      <c r="E31" s="31" t="s">
        <v>87</v>
      </c>
      <c r="F31" s="31" t="s">
        <v>88</v>
      </c>
      <c r="G31" s="32" t="s">
        <v>49</v>
      </c>
      <c r="H31" s="31" t="s">
        <v>71</v>
      </c>
      <c r="I31" s="31" t="s">
        <v>51</v>
      </c>
      <c r="J31" s="31">
        <v>150</v>
      </c>
      <c r="K31" s="33">
        <v>12000000</v>
      </c>
      <c r="L31" s="33">
        <v>414400</v>
      </c>
      <c r="M31" s="34">
        <v>12414400</v>
      </c>
      <c r="N31" s="33">
        <v>20500000</v>
      </c>
      <c r="O31" s="33">
        <v>546136</v>
      </c>
      <c r="P31" s="33">
        <v>0</v>
      </c>
      <c r="Q31" s="35" t="s">
        <v>52</v>
      </c>
      <c r="R31" s="36" t="s">
        <v>52</v>
      </c>
      <c r="S31" s="36">
        <v>1</v>
      </c>
      <c r="T31" s="36">
        <v>1</v>
      </c>
      <c r="U31" s="35">
        <v>10</v>
      </c>
      <c r="V31" s="35" t="s">
        <v>53</v>
      </c>
      <c r="W31" s="35" t="s">
        <v>53</v>
      </c>
      <c r="X31" s="35" t="s">
        <v>53</v>
      </c>
      <c r="Y31" s="35" t="s">
        <v>52</v>
      </c>
      <c r="Z31" s="35" t="s">
        <v>53</v>
      </c>
      <c r="AA31" s="35" t="s">
        <v>53</v>
      </c>
      <c r="AB31" s="36">
        <v>1</v>
      </c>
      <c r="AC31" s="37">
        <v>40361.660000000003</v>
      </c>
      <c r="AD31" s="32" t="s">
        <v>54</v>
      </c>
      <c r="AE31" s="38" t="s">
        <v>52</v>
      </c>
      <c r="AF31" s="35" t="s">
        <v>52</v>
      </c>
      <c r="AG31" s="35">
        <v>23</v>
      </c>
      <c r="AH31" s="35" t="s">
        <v>52</v>
      </c>
    </row>
    <row r="32" spans="1:34" ht="23.25" x14ac:dyDescent="0.35">
      <c r="A32" s="31" t="s">
        <v>89</v>
      </c>
      <c r="B32" s="31" t="s">
        <v>90</v>
      </c>
      <c r="C32" s="31" t="s">
        <v>91</v>
      </c>
      <c r="D32" s="32" t="s">
        <v>46</v>
      </c>
      <c r="E32" s="31" t="s">
        <v>92</v>
      </c>
      <c r="F32" s="31" t="s">
        <v>93</v>
      </c>
      <c r="G32" s="32" t="s">
        <v>49</v>
      </c>
      <c r="H32" s="31" t="s">
        <v>94</v>
      </c>
      <c r="I32" s="31" t="s">
        <v>51</v>
      </c>
      <c r="J32" s="31">
        <v>188</v>
      </c>
      <c r="K32" s="33">
        <v>11656000</v>
      </c>
      <c r="L32" s="33">
        <v>0</v>
      </c>
      <c r="M32" s="34">
        <v>11656000</v>
      </c>
      <c r="N32" s="31"/>
      <c r="O32" s="33">
        <v>3500000</v>
      </c>
      <c r="P32" s="33">
        <v>0</v>
      </c>
      <c r="Q32" s="35" t="s">
        <v>52</v>
      </c>
      <c r="R32" s="36" t="s">
        <v>52</v>
      </c>
      <c r="S32" s="36">
        <v>1</v>
      </c>
      <c r="T32" s="36">
        <v>1</v>
      </c>
      <c r="U32" s="35">
        <v>10</v>
      </c>
      <c r="V32" s="35" t="s">
        <v>52</v>
      </c>
      <c r="W32" s="35" t="s">
        <v>52</v>
      </c>
      <c r="X32" s="35" t="s">
        <v>53</v>
      </c>
      <c r="Y32" s="35" t="s">
        <v>52</v>
      </c>
      <c r="Z32" s="35" t="s">
        <v>53</v>
      </c>
      <c r="AA32" s="35" t="s">
        <v>53</v>
      </c>
      <c r="AB32" s="36">
        <v>1</v>
      </c>
      <c r="AC32" s="37">
        <v>47462.77</v>
      </c>
      <c r="AD32" s="32" t="s">
        <v>54</v>
      </c>
      <c r="AE32" s="38" t="s">
        <v>52</v>
      </c>
      <c r="AF32" s="35" t="s">
        <v>52</v>
      </c>
      <c r="AG32" s="35">
        <v>36</v>
      </c>
      <c r="AH32" s="35" t="s">
        <v>52</v>
      </c>
    </row>
    <row r="33" spans="1:34" ht="46.5" x14ac:dyDescent="0.35">
      <c r="A33" s="31" t="s">
        <v>95</v>
      </c>
      <c r="B33" s="31" t="s">
        <v>96</v>
      </c>
      <c r="C33" s="31" t="s">
        <v>97</v>
      </c>
      <c r="D33" s="32" t="s">
        <v>46</v>
      </c>
      <c r="E33" s="31" t="s">
        <v>98</v>
      </c>
      <c r="F33" s="31" t="s">
        <v>99</v>
      </c>
      <c r="G33" s="32" t="s">
        <v>49</v>
      </c>
      <c r="H33" s="31" t="s">
        <v>50</v>
      </c>
      <c r="I33" s="31" t="s">
        <v>51</v>
      </c>
      <c r="J33" s="31">
        <v>195</v>
      </c>
      <c r="K33" s="33">
        <v>17000000</v>
      </c>
      <c r="L33" s="33">
        <v>707800</v>
      </c>
      <c r="M33" s="34">
        <v>17707800</v>
      </c>
      <c r="N33" s="33">
        <v>43740000</v>
      </c>
      <c r="O33" s="33">
        <v>1399650</v>
      </c>
      <c r="P33" s="33">
        <v>0</v>
      </c>
      <c r="Q33" s="35" t="s">
        <v>52</v>
      </c>
      <c r="R33" s="36" t="s">
        <v>52</v>
      </c>
      <c r="S33" s="36">
        <v>1</v>
      </c>
      <c r="T33" s="36">
        <v>1</v>
      </c>
      <c r="U33" s="35">
        <v>10</v>
      </c>
      <c r="V33" s="35" t="s">
        <v>52</v>
      </c>
      <c r="W33" s="35" t="s">
        <v>53</v>
      </c>
      <c r="X33" s="35" t="s">
        <v>53</v>
      </c>
      <c r="Y33" s="35" t="s">
        <v>53</v>
      </c>
      <c r="Z33" s="35" t="s">
        <v>53</v>
      </c>
      <c r="AA33" s="35" t="s">
        <v>52</v>
      </c>
      <c r="AB33" s="36">
        <v>1</v>
      </c>
      <c r="AC33" s="37">
        <v>58208.02</v>
      </c>
      <c r="AD33" s="32" t="s">
        <v>72</v>
      </c>
      <c r="AE33" s="38" t="s">
        <v>52</v>
      </c>
      <c r="AF33" s="35" t="s">
        <v>52</v>
      </c>
      <c r="AG33" s="35">
        <v>47</v>
      </c>
      <c r="AH33" s="35" t="s">
        <v>52</v>
      </c>
    </row>
    <row r="34" spans="1:34" ht="58.15" x14ac:dyDescent="0.35">
      <c r="A34" s="31" t="s">
        <v>100</v>
      </c>
      <c r="B34" s="31" t="s">
        <v>101</v>
      </c>
      <c r="C34" s="31" t="s">
        <v>102</v>
      </c>
      <c r="D34" s="32" t="s">
        <v>46</v>
      </c>
      <c r="E34" s="31" t="s">
        <v>103</v>
      </c>
      <c r="F34" s="31" t="s">
        <v>104</v>
      </c>
      <c r="G34" s="32" t="s">
        <v>49</v>
      </c>
      <c r="H34" s="31" t="s">
        <v>50</v>
      </c>
      <c r="I34" s="31" t="s">
        <v>51</v>
      </c>
      <c r="J34" s="31">
        <v>220</v>
      </c>
      <c r="K34" s="33">
        <v>13300000</v>
      </c>
      <c r="L34" s="33">
        <v>0</v>
      </c>
      <c r="M34" s="34">
        <v>13300000</v>
      </c>
      <c r="N34" s="31"/>
      <c r="O34" s="33">
        <v>5049471</v>
      </c>
      <c r="P34" s="33">
        <v>0</v>
      </c>
      <c r="Q34" s="35" t="s">
        <v>52</v>
      </c>
      <c r="R34" s="36" t="s">
        <v>52</v>
      </c>
      <c r="S34" s="36">
        <v>1</v>
      </c>
      <c r="T34" s="36">
        <v>1</v>
      </c>
      <c r="U34" s="35">
        <v>10</v>
      </c>
      <c r="V34" s="35" t="s">
        <v>52</v>
      </c>
      <c r="W34" s="35" t="s">
        <v>52</v>
      </c>
      <c r="X34" s="35" t="s">
        <v>53</v>
      </c>
      <c r="Y34" s="35" t="s">
        <v>52</v>
      </c>
      <c r="Z34" s="35" t="s">
        <v>53</v>
      </c>
      <c r="AA34" s="35" t="s">
        <v>52</v>
      </c>
      <c r="AB34" s="36">
        <v>2</v>
      </c>
      <c r="AC34" s="37">
        <v>49913.3</v>
      </c>
      <c r="AD34" s="32" t="s">
        <v>54</v>
      </c>
      <c r="AE34" s="38" t="s">
        <v>52</v>
      </c>
      <c r="AF34" s="35" t="s">
        <v>52</v>
      </c>
      <c r="AG34" s="35">
        <v>27</v>
      </c>
      <c r="AH34" s="35" t="s">
        <v>52</v>
      </c>
    </row>
    <row r="35" spans="1:34" ht="46.5" x14ac:dyDescent="0.35">
      <c r="A35" s="31" t="s">
        <v>105</v>
      </c>
      <c r="B35" s="31" t="s">
        <v>106</v>
      </c>
      <c r="C35" s="31" t="s">
        <v>107</v>
      </c>
      <c r="D35" s="32" t="s">
        <v>86</v>
      </c>
      <c r="E35" s="31" t="s">
        <v>108</v>
      </c>
      <c r="F35" s="31" t="s">
        <v>109</v>
      </c>
      <c r="G35" s="32" t="s">
        <v>49</v>
      </c>
      <c r="H35" s="31" t="s">
        <v>94</v>
      </c>
      <c r="I35" s="31" t="s">
        <v>51</v>
      </c>
      <c r="J35" s="31">
        <v>168</v>
      </c>
      <c r="K35" s="33">
        <v>350000</v>
      </c>
      <c r="L35" s="33">
        <v>0</v>
      </c>
      <c r="M35" s="34">
        <v>350000</v>
      </c>
      <c r="N35" s="33">
        <v>55000000</v>
      </c>
      <c r="O35" s="33">
        <v>2672569</v>
      </c>
      <c r="P35" s="33">
        <v>0</v>
      </c>
      <c r="Q35" s="36" t="s">
        <v>52</v>
      </c>
      <c r="R35" s="36" t="s">
        <v>52</v>
      </c>
      <c r="S35" s="36">
        <v>1</v>
      </c>
      <c r="T35" s="36">
        <v>1</v>
      </c>
      <c r="U35" s="35">
        <v>10</v>
      </c>
      <c r="V35" s="35" t="s">
        <v>53</v>
      </c>
      <c r="W35" s="35" t="s">
        <v>53</v>
      </c>
      <c r="X35" s="35" t="s">
        <v>53</v>
      </c>
      <c r="Y35" s="35" t="s">
        <v>53</v>
      </c>
      <c r="Z35" s="35" t="s">
        <v>53</v>
      </c>
      <c r="AA35" s="35" t="s">
        <v>52</v>
      </c>
      <c r="AB35" s="36">
        <v>2</v>
      </c>
      <c r="AC35" s="37">
        <v>1833.33</v>
      </c>
      <c r="AD35" s="32" t="s">
        <v>54</v>
      </c>
      <c r="AE35" s="53" t="s">
        <v>52</v>
      </c>
      <c r="AF35" s="54" t="s">
        <v>52</v>
      </c>
      <c r="AG35" s="35">
        <v>60</v>
      </c>
      <c r="AH35" s="35" t="s">
        <v>52</v>
      </c>
    </row>
    <row r="36" spans="1:34" ht="23.25" x14ac:dyDescent="0.35">
      <c r="A36" s="31" t="s">
        <v>110</v>
      </c>
      <c r="B36" s="31" t="s">
        <v>111</v>
      </c>
      <c r="C36" s="31" t="s">
        <v>45</v>
      </c>
      <c r="D36" s="32" t="s">
        <v>46</v>
      </c>
      <c r="E36" s="31" t="s">
        <v>47</v>
      </c>
      <c r="F36" s="31" t="s">
        <v>112</v>
      </c>
      <c r="G36" s="32" t="s">
        <v>49</v>
      </c>
      <c r="H36" s="31" t="s">
        <v>50</v>
      </c>
      <c r="I36" s="31" t="s">
        <v>51</v>
      </c>
      <c r="J36" s="31">
        <v>316</v>
      </c>
      <c r="K36" s="33">
        <v>1500000</v>
      </c>
      <c r="L36" s="33">
        <v>0</v>
      </c>
      <c r="M36" s="34">
        <v>1500000</v>
      </c>
      <c r="N36" s="31"/>
      <c r="O36" s="33">
        <v>5855949</v>
      </c>
      <c r="P36" s="33">
        <v>0</v>
      </c>
      <c r="Q36" s="35" t="s">
        <v>52</v>
      </c>
      <c r="R36" s="36" t="s">
        <v>52</v>
      </c>
      <c r="S36" s="36">
        <v>2</v>
      </c>
      <c r="T36" s="36">
        <v>2</v>
      </c>
      <c r="U36" s="35">
        <v>10</v>
      </c>
      <c r="V36" s="35" t="s">
        <v>52</v>
      </c>
      <c r="W36" s="35" t="s">
        <v>53</v>
      </c>
      <c r="X36" s="35" t="s">
        <v>53</v>
      </c>
      <c r="Y36" s="35" t="s">
        <v>52</v>
      </c>
      <c r="Z36" s="35" t="s">
        <v>53</v>
      </c>
      <c r="AA36" s="35" t="s">
        <v>52</v>
      </c>
      <c r="AB36" s="36">
        <v>2</v>
      </c>
      <c r="AC36" s="37">
        <v>3919.15</v>
      </c>
      <c r="AD36" s="32" t="s">
        <v>54</v>
      </c>
      <c r="AE36" s="38" t="s">
        <v>52</v>
      </c>
      <c r="AF36" s="35" t="s">
        <v>52</v>
      </c>
      <c r="AG36" s="35">
        <v>34</v>
      </c>
      <c r="AH36" s="35" t="s">
        <v>52</v>
      </c>
    </row>
    <row r="37" spans="1:34" x14ac:dyDescent="0.35">
      <c r="B37" s="21"/>
      <c r="D37" s="21"/>
      <c r="E37" s="21"/>
      <c r="F37" s="21"/>
      <c r="L37" s="21"/>
      <c r="M37" s="21"/>
    </row>
    <row r="38" spans="1:34" x14ac:dyDescent="0.35">
      <c r="A38" s="55" t="s">
        <v>113</v>
      </c>
      <c r="B38" s="21"/>
      <c r="D38" s="21"/>
      <c r="E38" s="21"/>
      <c r="F38" s="21"/>
      <c r="L38" s="21"/>
      <c r="M38" s="21"/>
    </row>
    <row r="39" spans="1:34" x14ac:dyDescent="0.35">
      <c r="A39" s="56"/>
      <c r="B39" s="21"/>
      <c r="D39" s="21"/>
      <c r="E39" s="21"/>
      <c r="F39" s="21"/>
      <c r="L39" s="21"/>
      <c r="M39" s="21"/>
    </row>
    <row r="40" spans="1:34" x14ac:dyDescent="0.35">
      <c r="A40" s="57" t="s">
        <v>114</v>
      </c>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row>
    <row r="41" spans="1:34" x14ac:dyDescent="0.35">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row>
    <row r="42" spans="1:34" x14ac:dyDescent="0.35">
      <c r="B42" s="21"/>
      <c r="D42" s="21"/>
      <c r="E42" s="21"/>
      <c r="F42" s="21"/>
      <c r="L42" s="21"/>
      <c r="M42" s="21"/>
    </row>
    <row r="43" spans="1:34" x14ac:dyDescent="0.35">
      <c r="B43" s="21"/>
      <c r="D43" s="21"/>
      <c r="E43" s="21"/>
      <c r="F43" s="21"/>
      <c r="L43" s="21"/>
      <c r="M43" s="21"/>
    </row>
    <row r="44" spans="1:34" x14ac:dyDescent="0.35">
      <c r="B44" s="21"/>
      <c r="D44" s="21"/>
      <c r="E44" s="21"/>
      <c r="F44" s="21"/>
      <c r="L44" s="21"/>
      <c r="M44" s="21"/>
    </row>
    <row r="45" spans="1:34" x14ac:dyDescent="0.35">
      <c r="B45" s="21"/>
      <c r="D45" s="21"/>
      <c r="E45" s="21"/>
      <c r="F45" s="21"/>
      <c r="L45" s="21"/>
      <c r="M45" s="21"/>
    </row>
    <row r="46" spans="1:34" x14ac:dyDescent="0.35">
      <c r="B46" s="21"/>
      <c r="D46" s="21"/>
      <c r="E46" s="21"/>
      <c r="F46" s="21"/>
      <c r="L46" s="21"/>
      <c r="M46" s="21"/>
    </row>
    <row r="47" spans="1:34" x14ac:dyDescent="0.35">
      <c r="B47" s="21"/>
      <c r="D47" s="21"/>
      <c r="E47" s="21"/>
      <c r="F47" s="21"/>
      <c r="L47" s="21"/>
      <c r="M47" s="21"/>
    </row>
    <row r="48" spans="1:34" x14ac:dyDescent="0.35">
      <c r="B48" s="21"/>
      <c r="D48" s="21"/>
      <c r="E48" s="21"/>
      <c r="F48" s="21"/>
      <c r="L48" s="21"/>
      <c r="M48" s="21"/>
    </row>
    <row r="49" spans="10:10" s="21" customFormat="1" x14ac:dyDescent="0.35">
      <c r="J49" s="22"/>
    </row>
    <row r="50" spans="10:10" s="21" customFormat="1" x14ac:dyDescent="0.35">
      <c r="J50" s="22"/>
    </row>
    <row r="51" spans="10:10" s="21" customFormat="1" x14ac:dyDescent="0.35">
      <c r="J51" s="22"/>
    </row>
    <row r="52" spans="10:10" s="21" customFormat="1" x14ac:dyDescent="0.35">
      <c r="J52" s="22"/>
    </row>
    <row r="53" spans="10:10" s="21" customFormat="1" x14ac:dyDescent="0.35">
      <c r="J53" s="22"/>
    </row>
    <row r="54" spans="10:10" s="21" customFormat="1" x14ac:dyDescent="0.35">
      <c r="J54" s="22"/>
    </row>
    <row r="55" spans="10:10" s="21" customFormat="1" x14ac:dyDescent="0.35">
      <c r="J55" s="22"/>
    </row>
    <row r="56" spans="10:10" s="21" customFormat="1" x14ac:dyDescent="0.35">
      <c r="J56" s="22"/>
    </row>
    <row r="57" spans="10:10" s="21" customFormat="1" x14ac:dyDescent="0.35">
      <c r="J57" s="22"/>
    </row>
    <row r="58" spans="10:10" s="21" customFormat="1" x14ac:dyDescent="0.35">
      <c r="J58" s="22"/>
    </row>
    <row r="59" spans="10:10" s="21" customFormat="1" x14ac:dyDescent="0.35">
      <c r="J59" s="22"/>
    </row>
    <row r="60" spans="10:10" s="21" customFormat="1" x14ac:dyDescent="0.35">
      <c r="J60" s="22"/>
    </row>
    <row r="61" spans="10:10" s="21" customFormat="1" x14ac:dyDescent="0.35">
      <c r="J61" s="22"/>
    </row>
    <row r="62" spans="10:10" s="21" customFormat="1" x14ac:dyDescent="0.35">
      <c r="J62" s="22"/>
    </row>
    <row r="63" spans="10:10" s="21" customFormat="1" x14ac:dyDescent="0.35">
      <c r="J63" s="22"/>
    </row>
    <row r="64" spans="10:10" s="21" customFormat="1" x14ac:dyDescent="0.35">
      <c r="J64" s="22"/>
    </row>
    <row r="65" spans="10:10" s="21" customFormat="1" x14ac:dyDescent="0.35">
      <c r="J65" s="22"/>
    </row>
    <row r="66" spans="10:10" s="21" customFormat="1" x14ac:dyDescent="0.35">
      <c r="J66" s="22"/>
    </row>
    <row r="67" spans="10:10" s="21" customFormat="1" x14ac:dyDescent="0.35">
      <c r="J67" s="22"/>
    </row>
    <row r="68" spans="10:10" s="21" customFormat="1" x14ac:dyDescent="0.35">
      <c r="J68" s="22"/>
    </row>
    <row r="69" spans="10:10" s="21" customFormat="1" x14ac:dyDescent="0.35">
      <c r="J69" s="22"/>
    </row>
    <row r="70" spans="10:10" s="21" customFormat="1" x14ac:dyDescent="0.35">
      <c r="J70" s="22"/>
    </row>
    <row r="71" spans="10:10" s="21" customFormat="1" x14ac:dyDescent="0.35">
      <c r="J71" s="22"/>
    </row>
    <row r="72" spans="10:10" s="21" customFormat="1" x14ac:dyDescent="0.35">
      <c r="J72" s="22"/>
    </row>
    <row r="73" spans="10:10" s="21" customFormat="1" x14ac:dyDescent="0.35">
      <c r="J73" s="22"/>
    </row>
    <row r="74" spans="10:10" s="21" customFormat="1" x14ac:dyDescent="0.35">
      <c r="J74" s="22"/>
    </row>
    <row r="75" spans="10:10" s="21" customFormat="1" x14ac:dyDescent="0.35">
      <c r="J75" s="22"/>
    </row>
    <row r="76" spans="10:10" s="21" customFormat="1" x14ac:dyDescent="0.35">
      <c r="J76" s="22"/>
    </row>
    <row r="77" spans="10:10" s="21" customFormat="1" x14ac:dyDescent="0.35">
      <c r="J77" s="22"/>
    </row>
    <row r="78" spans="10:10" s="21" customFormat="1" x14ac:dyDescent="0.35">
      <c r="J78" s="22"/>
    </row>
    <row r="79" spans="10:10" s="21" customFormat="1" x14ac:dyDescent="0.35">
      <c r="J79" s="22"/>
    </row>
    <row r="80" spans="10:10" s="21" customFormat="1" x14ac:dyDescent="0.35">
      <c r="J80" s="22"/>
    </row>
  </sheetData>
  <mergeCells count="15">
    <mergeCell ref="A40:AF41"/>
    <mergeCell ref="A4:B4"/>
    <mergeCell ref="F4:I4"/>
    <mergeCell ref="J4:M4"/>
    <mergeCell ref="A6:AG7"/>
    <mergeCell ref="A8:F8"/>
    <mergeCell ref="I8:M8"/>
    <mergeCell ref="A1:B1"/>
    <mergeCell ref="C1:D1"/>
    <mergeCell ref="A2:B2"/>
    <mergeCell ref="F2:I2"/>
    <mergeCell ref="J2:M2"/>
    <mergeCell ref="A3:B3"/>
    <mergeCell ref="F3:I3"/>
    <mergeCell ref="J3:M3"/>
  </mergeCells>
  <pageMargins left="0.7" right="0.7" top="0.75" bottom="0.75" header="0.3" footer="0.3"/>
  <pageSetup paperSize="5" scale="89" fitToHeight="0" orientation="landscape" r:id="rId1"/>
  <headerFooter alignWithMargins="0">
    <oddHeader>&amp;C&amp;"Arial,Bold"&amp;14RFA 2024-213 –  Board Approved Preliminary Awards&amp;RPage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7FB8C8EFEAA4890E51E5409BB0EBE" ma:contentTypeVersion="38" ma:contentTypeDescription="Create a new document." ma:contentTypeScope="" ma:versionID="428677194076af3fdf0648290120b117">
  <xsd:schema xmlns:xsd="http://www.w3.org/2001/XMLSchema" xmlns:xs="http://www.w3.org/2001/XMLSchema" xmlns:p="http://schemas.microsoft.com/office/2006/metadata/properties" xmlns:ns1="http://schemas.microsoft.com/sharepoint/v3" xmlns:ns2="31c33541-f0e7-4482-9c8a-fb53b33b075f" xmlns:ns3="ee2a4f69-3a29-4b24-b170-d37fab3647f8" targetNamespace="http://schemas.microsoft.com/office/2006/metadata/properties" ma:root="true" ma:fieldsID="114551f94e579d40ffc552563daeb05c" ns1:_="" ns2:_="" ns3:_="">
    <xsd:import namespace="http://schemas.microsoft.com/sharepoint/v3"/>
    <xsd:import namespace="31c33541-f0e7-4482-9c8a-fb53b33b075f"/>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c33541-f0e7-4482-9c8a-fb53b33b0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ee2a4f69-3a29-4b24-b170-d37fab3647f8" xsi:nil="true"/>
    <_ip_UnifiedCompliancePolicyProperties xmlns="http://schemas.microsoft.com/sharepoint/v3" xsi:nil="true"/>
    <lcf76f155ced4ddcb4097134ff3c332f xmlns="31c33541-f0e7-4482-9c8a-fb53b33b07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0F28645-9D71-4671-B939-9827FE68F2C7}"/>
</file>

<file path=customXml/itemProps2.xml><?xml version="1.0" encoding="utf-8"?>
<ds:datastoreItem xmlns:ds="http://schemas.openxmlformats.org/officeDocument/2006/customXml" ds:itemID="{ED6B526C-1320-4FB2-B94A-6C2D0374886C}"/>
</file>

<file path=customXml/itemProps3.xml><?xml version="1.0" encoding="utf-8"?>
<ds:datastoreItem xmlns:ds="http://schemas.openxmlformats.org/officeDocument/2006/customXml" ds:itemID="{118884FE-1CF8-4F34-8456-E34F8F207E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Recommendations</vt:lpstr>
      <vt:lpstr>Recommendations!Print_Titles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Salmonsen</dc:creator>
  <cp:lastModifiedBy>Jean Salmonsen</cp:lastModifiedBy>
  <dcterms:created xsi:type="dcterms:W3CDTF">2025-01-22T16:51:38Z</dcterms:created>
  <dcterms:modified xsi:type="dcterms:W3CDTF">2025-01-22T16:51:51Z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0x010100B2D7FB8C8EFEAA4890E51E5409BB0EBE</vt:lpwstr>
  </property>
</Properties>
</file>