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floridahousing.sharepoint.com/sites/MF/allocations/Jeans SharePoint/all Ranking/2025 Spreadsheets/2025-103 Homeless/"/>
    </mc:Choice>
  </mc:AlternateContent>
  <xr:revisionPtr revIDLastSave="2" documentId="8_{FD5B315D-6246-4141-B3A5-5A6B1AB3F529}" xr6:coauthVersionLast="47" xr6:coauthVersionMax="47" xr10:uidLastSave="{731A2CE2-14BD-4814-97CF-AE721D1A426F}"/>
  <bookViews>
    <workbookView xWindow="28680" yWindow="-120" windowWidth="29040" windowHeight="15720" xr2:uid="{D06AC5AE-3774-4878-99B8-960478442601}"/>
  </bookViews>
  <sheets>
    <sheet name="enter scores" sheetId="1" r:id="rId1"/>
  </sheets>
  <definedNames>
    <definedName name="_xlnm.Print_Area" localSheetId="0">'enter scores'!$A$1:$H$68</definedName>
    <definedName name="_xlnm.Print_Titles" localSheetId="0">'enter scores'!$A:$A,'enter scores'!$1:$2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6" i="1" l="1"/>
  <c r="I64" i="1"/>
  <c r="I63" i="1"/>
  <c r="I62" i="1"/>
  <c r="H61" i="1"/>
  <c r="G61" i="1"/>
  <c r="F61" i="1"/>
  <c r="E61" i="1"/>
  <c r="D61" i="1"/>
  <c r="C61" i="1"/>
  <c r="I61" i="1" s="1"/>
  <c r="H60" i="1"/>
  <c r="G60" i="1"/>
  <c r="F60" i="1"/>
  <c r="E60" i="1"/>
  <c r="D60" i="1"/>
  <c r="C60" i="1"/>
  <c r="I60" i="1" s="1"/>
  <c r="H57" i="1"/>
  <c r="H58" i="1" s="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H15" i="1"/>
  <c r="G15" i="1"/>
  <c r="G57" i="1" s="1"/>
  <c r="G58" i="1" s="1"/>
  <c r="F15" i="1"/>
  <c r="F57" i="1" s="1"/>
  <c r="F58" i="1" s="1"/>
  <c r="E15" i="1"/>
  <c r="E57" i="1" s="1"/>
  <c r="E58" i="1" s="1"/>
  <c r="D15" i="1"/>
  <c r="D57" i="1" s="1"/>
  <c r="D58" i="1" s="1"/>
  <c r="C15" i="1"/>
  <c r="C57" i="1" s="1"/>
  <c r="I14" i="1"/>
  <c r="I13" i="1"/>
  <c r="I12" i="1"/>
  <c r="I11" i="1"/>
  <c r="I10" i="1"/>
  <c r="I9" i="1"/>
  <c r="I8" i="1"/>
  <c r="I7" i="1"/>
  <c r="I6" i="1"/>
  <c r="I5" i="1"/>
  <c r="I4" i="1"/>
  <c r="I57" i="1" l="1"/>
  <c r="C58" i="1"/>
  <c r="I58" i="1" s="1"/>
</calcChain>
</file>

<file path=xl/sharedStrings.xml><?xml version="1.0" encoding="utf-8"?>
<sst xmlns="http://schemas.openxmlformats.org/spreadsheetml/2006/main" count="361" uniqueCount="93">
  <si>
    <t>Scoring Items</t>
  </si>
  <si>
    <t>Contributor/ Reporter</t>
  </si>
  <si>
    <t>2025-357CSA</t>
  </si>
  <si>
    <t>2025-358CSA</t>
  </si>
  <si>
    <t>2025-359CSA</t>
  </si>
  <si>
    <t>2025-360CSA</t>
  </si>
  <si>
    <t>2025-361CSA</t>
  </si>
  <si>
    <t>2025-362CSA</t>
  </si>
  <si>
    <t>COUNT</t>
  </si>
  <si>
    <t>Development Name</t>
  </si>
  <si>
    <t>The Shores</t>
  </si>
  <si>
    <t>Residences at Chapman</t>
  </si>
  <si>
    <t>ViaNova</t>
  </si>
  <si>
    <t>CDS Roosevelt Apartments</t>
  </si>
  <si>
    <t>Carrfour Apartments</t>
  </si>
  <si>
    <t>Aspire 1650</t>
  </si>
  <si>
    <t>Points Items</t>
  </si>
  <si>
    <t>Bookmarking Attachments prior to submission (Section Three, A.2.b.) (5 points)</t>
  </si>
  <si>
    <t>Hannah</t>
  </si>
  <si>
    <t>3.a.(4)  Submission of Executive Director Certification of Non-Profit Entity Qualifications Form (Rev. 10-2021) stamped “Received” by the Corporation at least 14 Calendar Days prior to the Application Deadline AND stamped “Approved” prior to the Application Deadline (10 points)</t>
  </si>
  <si>
    <t>Richard</t>
  </si>
  <si>
    <t>3.a.(5) Submission of Corporation-approved Pre-Application Meeting form that meets the requirements of the RFA (10 points)</t>
  </si>
  <si>
    <t>3.b.(3)(b) Developer Experience with Corporation funded Developments (5 points)</t>
  </si>
  <si>
    <t>3.c.(2) Submission of Principal Disclosure Form that is stamped “Received” by the Corporation at least 14 Calendar Days prior to the Application Deadline AND stamped “Approved” prior to the Application Deadline (maximum of 5 points)</t>
  </si>
  <si>
    <t>C.2.a. Operating Experience (maximum of 30 points)</t>
  </si>
  <si>
    <t>Elaine</t>
  </si>
  <si>
    <t>C.2.b. Managing Experience (maximum of 30 points)</t>
  </si>
  <si>
    <t>Zach</t>
  </si>
  <si>
    <t>C.3. Access to Community-Based General Services (maximum of 35 points)</t>
  </si>
  <si>
    <t>Kelisha</t>
  </si>
  <si>
    <t>C.4.a. Assist Intended Residents in Meeting their Permanent Housing Stability Needs, Goals and Expectations (maximum of 20 points)</t>
  </si>
  <si>
    <t>C.4.b. Assist Intended Residents in Meeting their Self-Sufficiency Needs, Goals and Expectations  (maximum of 20 points)</t>
  </si>
  <si>
    <t>Nicole</t>
  </si>
  <si>
    <t>C.5. Involvement in the Local Homeless Resources Network (maximum of 20 points)</t>
  </si>
  <si>
    <t>Total Points (maximum of 190 points)</t>
  </si>
  <si>
    <t>Eligibility Requirements</t>
  </si>
  <si>
    <t>Submission Requirements met (Section Three, A.)</t>
  </si>
  <si>
    <t>Y</t>
  </si>
  <si>
    <t>2.a. Homeless Demographic percentage commitment selected</t>
  </si>
  <si>
    <t>2.b. At least one Persons with Special Needs population selected</t>
  </si>
  <si>
    <t>3.a.(1) Name of Applicant provided</t>
  </si>
  <si>
    <t>3.a.(2) Evidence Applicant is a legally formed entity qualified to do business in the state of Florida as of the Application Deadline provided</t>
  </si>
  <si>
    <t>3.a.(3)  Evidence that Applicant qualifies as a Non-Profit Applicant provided</t>
  </si>
  <si>
    <t>3.a.(6) Documentation that the Applicant informed the jurisdiction’s Local Continuum of Care lead agency head of its intent to apply for funding to develop housing pursuant to this RFA provided</t>
  </si>
  <si>
    <t>3.b.(1) Name of Each Developer provided</t>
  </si>
  <si>
    <t>3.b.(2) Evidence that each Developer entity is a legally formed entity qualified to do business in the state of Florida as of the Application Deadline</t>
  </si>
  <si>
    <t>3.b.(3)(a) Developer Experience Requirement met</t>
  </si>
  <si>
    <t>3.c.(1) Principals for Applicant and Developer(s) Disclosure Form provided and meets requirements</t>
  </si>
  <si>
    <t>3.d. Contact information of Management Company provided</t>
  </si>
  <si>
    <t>3.e. Community-Based Board of Directors Requirement met</t>
  </si>
  <si>
    <t>3.f.(1) Authorized Principal Representative provided and meets requirements</t>
  </si>
  <si>
    <t>N</t>
  </si>
  <si>
    <t>4.a. Name of Proposed Development provided</t>
  </si>
  <si>
    <t>4.c. Development Type provided</t>
  </si>
  <si>
    <t>4.d. Unit Characteristic Chart reflecting the breakdown of number of units associated with each Development Type and ESS/Non-ESS provided</t>
  </si>
  <si>
    <t>5.a. County identified</t>
  </si>
  <si>
    <t>5.b. Address of Development Site provided</t>
  </si>
  <si>
    <t>5.c. Question whether a Scattered Sites Development answered</t>
  </si>
  <si>
    <t>5.c. Confirmation of no more than three Scattered Sites provided</t>
  </si>
  <si>
    <t>5.d.(1) Development Location Point provided</t>
  </si>
  <si>
    <t>5.d.(2) Latitude and Longitude Coordinates for any Scattered Sites provided, if applicable</t>
  </si>
  <si>
    <t>6.a. Total Number of Units provided and within limits</t>
  </si>
  <si>
    <t>6.c.(1) Minimum Set-Aside election provided</t>
  </si>
  <si>
    <t>6.c.(2) Total Set-Aside Breakdown Chart properly completed</t>
  </si>
  <si>
    <t>6.d. Unit Mix provided and meets requirements</t>
  </si>
  <si>
    <t>6.e. Number of residential buildings provided</t>
  </si>
  <si>
    <t>7.a. Evidence of Site Control provided</t>
  </si>
  <si>
    <t>8.d. Green Building Certification selected</t>
  </si>
  <si>
    <t>9.  Housing Stability Services and Access to Community-Based Services Coordination Experience Requirements met</t>
  </si>
  <si>
    <t>10.a.(1) Applicant’s Housing Credit Request Amount provided</t>
  </si>
  <si>
    <t>Lisa W</t>
  </si>
  <si>
    <t>10.a.(2) Applicant’s SAIL Request Amount provided</t>
  </si>
  <si>
    <t>10.c. Development Cost Pro Forma provided reflecting that sources equal or exceed uses</t>
  </si>
  <si>
    <t>11. Uniform Relocation Act questions answers, as applicable</t>
  </si>
  <si>
    <t>D. Applicant Certification and Acknowledgement signed by Authorized Principal Representative</t>
  </si>
  <si>
    <t>C.1. Description of Demographic Populations to Be Served provided</t>
  </si>
  <si>
    <t>Verification of no prior acceptance to an invitation to enter credit underwriting for the same Development in a previous RFA  (Section Five, A.1.)</t>
  </si>
  <si>
    <t>Liz T</t>
  </si>
  <si>
    <t>Verification of no recent de-obligations  (Section Five, A.1.)</t>
  </si>
  <si>
    <t>Financial Arrearage Requirement met (Section Five, A.1.)</t>
  </si>
  <si>
    <t>Kenny</t>
  </si>
  <si>
    <t>Minimum Total Score of 167 points is met?</t>
  </si>
  <si>
    <t>Yes or No</t>
  </si>
  <si>
    <t>All Eligibility Requirements Met?</t>
  </si>
  <si>
    <t>Tie-Breakers</t>
  </si>
  <si>
    <t>C.2. Operating/Managing Experience Points Preference</t>
  </si>
  <si>
    <t>auto</t>
  </si>
  <si>
    <t>C.5. Involvement in the Local Homeless Resources Network Points Preference</t>
  </si>
  <si>
    <t>8.c.(3) Accessibility Preference</t>
  </si>
  <si>
    <t>10.d. Qualifying Financial Assistance Funding Preference</t>
  </si>
  <si>
    <t>Florida Job Creation Preference (Item 3, of Exhibit C)</t>
  </si>
  <si>
    <t>Priority Level</t>
  </si>
  <si>
    <t>Application's Priority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</si>
</sst>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10"/>
      <name val="Arial"/>
      <family val="2"/>
    </font>
    <font>
      <b/>
      <sz val="10"/>
      <color theme="1"/>
      <name val="Aptos Narrow"/>
      <family val="2"/>
      <scheme val="minor"/>
    </font>
    <font>
      <sz val="10"/>
      <color theme="1"/>
      <name val="Aptos Narrow"/>
      <family val="2"/>
      <scheme val="minor"/>
    </font>
    <font>
      <sz val="10"/>
      <name val="Aptos Narrow"/>
      <family val="2"/>
      <scheme val="minor"/>
    </font>
    <font>
      <sz val="10"/>
      <color rgb="FF0000FF"/>
      <name val="Aptos Narrow"/>
      <family val="2"/>
      <scheme val="minor"/>
    </font>
    <font>
      <sz val="10"/>
      <color rgb="FF000000"/>
      <name val="Aptos Narrow"/>
      <family val="2"/>
      <scheme val="minor"/>
    </font>
    <font>
      <sz val="10"/>
      <color theme="1"/>
      <name val="Calibri"/>
      <family val="2"/>
    </font>
    <font>
      <sz val="10"/>
      <name val="Calibri"/>
      <family val="2"/>
    </font>
    <font>
      <sz val="10"/>
      <color rgb="FF000000"/>
      <name val="Calibri"/>
      <family val="2"/>
    </font>
  </fonts>
  <fills count="4">
    <fill>
      <patternFill patternType="none"/>
    </fill>
    <fill>
      <patternFill patternType="gray125"/>
    </fill>
    <fill>
      <patternFill patternType="solid">
        <fgColor theme="0" tint="-0.14999847407452621"/>
        <bgColor indexed="64"/>
      </patternFill>
    </fill>
    <fill>
      <patternFill patternType="lightUp"/>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3">
    <xf numFmtId="0" fontId="0" fillId="0" borderId="0"/>
    <xf numFmtId="0" fontId="1" fillId="0" borderId="0"/>
    <xf numFmtId="0" fontId="1" fillId="0" borderId="0"/>
  </cellStyleXfs>
  <cellXfs count="51">
    <xf numFmtId="0" fontId="0" fillId="0" borderId="0" xfId="0"/>
    <xf numFmtId="0" fontId="2" fillId="0" borderId="1" xfId="1" applyFont="1" applyBorder="1" applyAlignment="1">
      <alignment horizontal="left" vertical="center" wrapText="1"/>
    </xf>
    <xf numFmtId="0" fontId="2" fillId="0" borderId="1" xfId="1" applyFont="1" applyBorder="1" applyAlignment="1">
      <alignment horizontal="center" vertical="center" wrapText="1"/>
    </xf>
    <xf numFmtId="0" fontId="3" fillId="0" borderId="0" xfId="1" applyFont="1" applyAlignment="1">
      <alignment horizontal="center" vertical="center"/>
    </xf>
    <xf numFmtId="0" fontId="2" fillId="0" borderId="0" xfId="1" applyFont="1" applyAlignment="1">
      <alignment horizontal="center" vertical="center"/>
    </xf>
    <xf numFmtId="0" fontId="2" fillId="2" borderId="4" xfId="1" applyFont="1" applyFill="1" applyBorder="1" applyAlignment="1">
      <alignment horizontal="left" vertical="center" wrapText="1"/>
    </xf>
    <xf numFmtId="0" fontId="2" fillId="2" borderId="4" xfId="1" applyFont="1" applyFill="1" applyBorder="1" applyAlignment="1">
      <alignment horizontal="center" vertical="center" wrapText="1"/>
    </xf>
    <xf numFmtId="0" fontId="2" fillId="2" borderId="4" xfId="1" applyFont="1" applyFill="1" applyBorder="1" applyAlignment="1">
      <alignment vertical="center" wrapText="1"/>
    </xf>
    <xf numFmtId="0" fontId="2" fillId="2" borderId="5" xfId="1" applyFont="1" applyFill="1" applyBorder="1" applyAlignment="1">
      <alignment vertical="center" wrapText="1"/>
    </xf>
    <xf numFmtId="0" fontId="4" fillId="0" borderId="1" xfId="0" applyFont="1" applyBorder="1" applyAlignment="1">
      <alignment vertical="center" wrapText="1"/>
    </xf>
    <xf numFmtId="0" fontId="3" fillId="0" borderId="1" xfId="1" applyFont="1" applyBorder="1" applyAlignment="1">
      <alignment horizontal="center" vertical="center" wrapText="1"/>
    </xf>
    <xf numFmtId="0" fontId="5" fillId="0" borderId="1" xfId="1" applyFont="1" applyBorder="1" applyAlignment="1">
      <alignment horizontal="center" vertical="center" wrapText="1"/>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6" fillId="0" borderId="1" xfId="0" applyFont="1" applyBorder="1" applyAlignment="1">
      <alignment vertical="center" wrapText="1"/>
    </xf>
    <xf numFmtId="0" fontId="4" fillId="0" borderId="7" xfId="0" applyFont="1" applyBorder="1" applyAlignment="1">
      <alignment vertical="center" wrapText="1"/>
    </xf>
    <xf numFmtId="0" fontId="7" fillId="0" borderId="8" xfId="0" applyFont="1" applyBorder="1" applyAlignment="1">
      <alignment vertical="center" wrapText="1"/>
    </xf>
    <xf numFmtId="0" fontId="2" fillId="0" borderId="1" xfId="1" applyFont="1" applyBorder="1" applyAlignment="1">
      <alignment horizontal="center" vertical="center"/>
    </xf>
    <xf numFmtId="0" fontId="2" fillId="2" borderId="10" xfId="1" applyFont="1" applyFill="1" applyBorder="1" applyAlignment="1">
      <alignment horizontal="left" vertical="center"/>
    </xf>
    <xf numFmtId="0" fontId="3" fillId="2" borderId="10"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8" fillId="0" borderId="1" xfId="0" applyFont="1" applyBorder="1" applyAlignment="1">
      <alignment vertical="center" wrapText="1"/>
    </xf>
    <xf numFmtId="0" fontId="4" fillId="0" borderId="1" xfId="2" applyFont="1" applyBorder="1" applyAlignment="1">
      <alignment vertical="center" wrapText="1"/>
    </xf>
    <xf numFmtId="0" fontId="9" fillId="0" borderId="1" xfId="0" applyFont="1" applyBorder="1" applyAlignment="1">
      <alignment vertical="center" wrapText="1"/>
    </xf>
    <xf numFmtId="0" fontId="4" fillId="0" borderId="3" xfId="0" applyFont="1" applyBorder="1" applyAlignment="1">
      <alignment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2" borderId="10" xfId="1" applyFont="1" applyFill="1" applyBorder="1" applyAlignment="1">
      <alignment horizontal="left" vertical="center" wrapText="1"/>
    </xf>
    <xf numFmtId="0" fontId="3" fillId="2" borderId="10" xfId="1" applyFont="1" applyFill="1" applyBorder="1" applyAlignment="1">
      <alignment vertical="center" wrapText="1"/>
    </xf>
    <xf numFmtId="0" fontId="5" fillId="0" borderId="1" xfId="0" applyFont="1" applyBorder="1" applyAlignment="1">
      <alignment horizontal="left" vertical="center" wrapText="1"/>
    </xf>
    <xf numFmtId="0" fontId="5" fillId="0" borderId="1" xfId="1" applyFont="1" applyBorder="1" applyAlignment="1">
      <alignment horizontal="center" vertical="center"/>
    </xf>
    <xf numFmtId="0" fontId="5" fillId="0" borderId="0" xfId="1" applyFont="1" applyAlignment="1">
      <alignment horizontal="center" vertical="center"/>
    </xf>
    <xf numFmtId="0" fontId="3" fillId="0" borderId="1" xfId="1" applyFont="1" applyBorder="1" applyAlignment="1">
      <alignment horizontal="left" vertical="center" wrapText="1"/>
    </xf>
    <xf numFmtId="0" fontId="4" fillId="0" borderId="1" xfId="1" applyFont="1" applyBorder="1" applyAlignment="1">
      <alignment vertical="center" wrapText="1"/>
    </xf>
    <xf numFmtId="0" fontId="4" fillId="0" borderId="1" xfId="1" applyFont="1" applyBorder="1" applyAlignment="1">
      <alignment horizontal="center" vertical="center" wrapText="1"/>
    </xf>
    <xf numFmtId="0" fontId="2" fillId="0" borderId="0" xfId="1" applyFont="1" applyAlignment="1">
      <alignment horizontal="left" vertical="center"/>
    </xf>
    <xf numFmtId="0" fontId="3" fillId="0" borderId="0" xfId="1" applyFont="1" applyAlignment="1">
      <alignment horizontal="left" vertical="center"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3" fillId="0" borderId="6" xfId="1" applyFont="1" applyBorder="1" applyAlignment="1">
      <alignment horizontal="center"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3" fillId="0" borderId="5"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6" xfId="1" applyFont="1" applyBorder="1" applyAlignment="1">
      <alignment horizontal="center" vertical="center"/>
    </xf>
  </cellXfs>
  <cellStyles count="3">
    <cellStyle name="Normal" xfId="0" builtinId="0"/>
    <cellStyle name="Normal 2 2" xfId="2" xr:uid="{13D1BA49-4114-4860-9DC9-9EFFCCDD7BD5}"/>
    <cellStyle name="Normal 3" xfId="1" xr:uid="{B38702BA-CBB2-417D-BC23-696200C2C2D7}"/>
  </cellStyles>
  <dxfs count="5">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87539-FA64-4EA4-97F0-EFD19807FF9C}">
  <dimension ref="A1:I68"/>
  <sheetViews>
    <sheetView tabSelected="1" zoomScale="103" zoomScaleNormal="103" zoomScaleSheetLayoutView="90" workbookViewId="0">
      <pane xSplit="2" ySplit="2" topLeftCell="C3" activePane="bottomRight" state="frozen"/>
      <selection pane="topRight" activeCell="D1" sqref="D1"/>
      <selection pane="bottomLeft" activeCell="A3" sqref="A3"/>
      <selection pane="bottomRight" activeCell="D5" sqref="D5"/>
    </sheetView>
  </sheetViews>
  <sheetFormatPr defaultColWidth="8.7109375" defaultRowHeight="13.5" x14ac:dyDescent="0.2"/>
  <cols>
    <col min="1" max="1" width="41.28515625" style="36" customWidth="1"/>
    <col min="2" max="2" width="15.28515625" style="3" customWidth="1"/>
    <col min="3" max="8" width="12" style="3" customWidth="1"/>
    <col min="9" max="16384" width="8.7109375" style="3"/>
  </cols>
  <sheetData>
    <row r="1" spans="1:9" ht="24.6" customHeight="1" x14ac:dyDescent="0.2">
      <c r="A1" s="1" t="s">
        <v>0</v>
      </c>
      <c r="B1" s="42" t="s">
        <v>1</v>
      </c>
      <c r="C1" s="2" t="s">
        <v>2</v>
      </c>
      <c r="D1" s="2" t="s">
        <v>3</v>
      </c>
      <c r="E1" s="2" t="s">
        <v>4</v>
      </c>
      <c r="F1" s="2" t="s">
        <v>5</v>
      </c>
      <c r="G1" s="2" t="s">
        <v>6</v>
      </c>
      <c r="H1" s="2" t="s">
        <v>7</v>
      </c>
      <c r="I1" s="43" t="s">
        <v>8</v>
      </c>
    </row>
    <row r="2" spans="1:9" s="4" customFormat="1" ht="41.65" customHeight="1" x14ac:dyDescent="0.2">
      <c r="A2" s="2" t="s">
        <v>9</v>
      </c>
      <c r="B2" s="42"/>
      <c r="C2" s="2" t="s">
        <v>10</v>
      </c>
      <c r="D2" s="2" t="s">
        <v>11</v>
      </c>
      <c r="E2" s="2" t="s">
        <v>12</v>
      </c>
      <c r="F2" s="2" t="s">
        <v>13</v>
      </c>
      <c r="G2" s="2" t="s">
        <v>14</v>
      </c>
      <c r="H2" s="2" t="s">
        <v>15</v>
      </c>
      <c r="I2" s="44"/>
    </row>
    <row r="3" spans="1:9" s="4" customFormat="1" ht="26.65" customHeight="1" x14ac:dyDescent="0.2">
      <c r="A3" s="5" t="s">
        <v>16</v>
      </c>
      <c r="B3" s="6"/>
      <c r="C3" s="7"/>
      <c r="D3" s="7"/>
      <c r="E3" s="7"/>
      <c r="F3" s="7"/>
      <c r="G3" s="7"/>
      <c r="H3" s="7"/>
      <c r="I3" s="8"/>
    </row>
    <row r="4" spans="1:9" ht="27" x14ac:dyDescent="0.2">
      <c r="A4" s="9" t="s">
        <v>17</v>
      </c>
      <c r="B4" s="10" t="s">
        <v>18</v>
      </c>
      <c r="C4" s="11">
        <v>5</v>
      </c>
      <c r="D4" s="11">
        <v>5</v>
      </c>
      <c r="E4" s="11">
        <v>5</v>
      </c>
      <c r="F4" s="11">
        <v>5</v>
      </c>
      <c r="G4" s="11">
        <v>5</v>
      </c>
      <c r="H4" s="11">
        <v>5</v>
      </c>
      <c r="I4" s="12">
        <f t="shared" ref="I4:I14" si="0">COUNTIF(C4:H4,"=0")</f>
        <v>0</v>
      </c>
    </row>
    <row r="5" spans="1:9" ht="81" x14ac:dyDescent="0.2">
      <c r="A5" s="9" t="s">
        <v>19</v>
      </c>
      <c r="B5" s="40" t="s">
        <v>20</v>
      </c>
      <c r="C5" s="11">
        <v>10</v>
      </c>
      <c r="D5" s="11">
        <v>0</v>
      </c>
      <c r="E5" s="11">
        <v>10</v>
      </c>
      <c r="F5" s="11">
        <v>10</v>
      </c>
      <c r="G5" s="11">
        <v>10</v>
      </c>
      <c r="H5" s="11">
        <v>10</v>
      </c>
      <c r="I5" s="12">
        <f t="shared" si="0"/>
        <v>1</v>
      </c>
    </row>
    <row r="6" spans="1:9" ht="40.5" x14ac:dyDescent="0.2">
      <c r="A6" s="9" t="s">
        <v>21</v>
      </c>
      <c r="B6" s="45"/>
      <c r="C6" s="11">
        <v>10</v>
      </c>
      <c r="D6" s="11">
        <v>10</v>
      </c>
      <c r="E6" s="11">
        <v>10</v>
      </c>
      <c r="F6" s="11">
        <v>10</v>
      </c>
      <c r="G6" s="11">
        <v>10</v>
      </c>
      <c r="H6" s="11">
        <v>10</v>
      </c>
      <c r="I6" s="12">
        <f t="shared" si="0"/>
        <v>0</v>
      </c>
    </row>
    <row r="7" spans="1:9" ht="27" x14ac:dyDescent="0.2">
      <c r="A7" s="9" t="s">
        <v>22</v>
      </c>
      <c r="B7" s="45"/>
      <c r="C7" s="11">
        <v>5</v>
      </c>
      <c r="D7" s="11">
        <v>5</v>
      </c>
      <c r="E7" s="11">
        <v>5</v>
      </c>
      <c r="F7" s="11">
        <v>5</v>
      </c>
      <c r="G7" s="11">
        <v>5</v>
      </c>
      <c r="H7" s="11">
        <v>5</v>
      </c>
      <c r="I7" s="12">
        <f t="shared" si="0"/>
        <v>0</v>
      </c>
    </row>
    <row r="8" spans="1:9" ht="67.5" x14ac:dyDescent="0.2">
      <c r="A8" s="9" t="s">
        <v>23</v>
      </c>
      <c r="B8" s="41"/>
      <c r="C8" s="11">
        <v>5</v>
      </c>
      <c r="D8" s="11">
        <v>5</v>
      </c>
      <c r="E8" s="11">
        <v>5</v>
      </c>
      <c r="F8" s="11">
        <v>5</v>
      </c>
      <c r="G8" s="11">
        <v>0</v>
      </c>
      <c r="H8" s="11">
        <v>0</v>
      </c>
      <c r="I8" s="12">
        <f t="shared" si="0"/>
        <v>2</v>
      </c>
    </row>
    <row r="9" spans="1:9" x14ac:dyDescent="0.2">
      <c r="A9" s="9" t="s">
        <v>24</v>
      </c>
      <c r="B9" s="10" t="s">
        <v>25</v>
      </c>
      <c r="C9" s="11">
        <v>25</v>
      </c>
      <c r="D9" s="11">
        <v>26</v>
      </c>
      <c r="E9" s="11">
        <v>28</v>
      </c>
      <c r="F9" s="11">
        <v>24</v>
      </c>
      <c r="G9" s="11">
        <v>27</v>
      </c>
      <c r="H9" s="11">
        <v>27</v>
      </c>
      <c r="I9" s="13">
        <f t="shared" si="0"/>
        <v>0</v>
      </c>
    </row>
    <row r="10" spans="1:9" x14ac:dyDescent="0.2">
      <c r="A10" s="9" t="s">
        <v>26</v>
      </c>
      <c r="B10" s="10" t="s">
        <v>27</v>
      </c>
      <c r="C10" s="11">
        <v>23</v>
      </c>
      <c r="D10" s="11">
        <v>19</v>
      </c>
      <c r="E10" s="11">
        <v>20</v>
      </c>
      <c r="F10" s="11">
        <v>6</v>
      </c>
      <c r="G10" s="11">
        <v>26</v>
      </c>
      <c r="H10" s="11">
        <v>27</v>
      </c>
      <c r="I10" s="13">
        <f t="shared" si="0"/>
        <v>0</v>
      </c>
    </row>
    <row r="11" spans="1:9" ht="27" x14ac:dyDescent="0.2">
      <c r="A11" s="14" t="s">
        <v>28</v>
      </c>
      <c r="B11" s="10" t="s">
        <v>29</v>
      </c>
      <c r="C11" s="11">
        <v>30</v>
      </c>
      <c r="D11" s="11">
        <v>31</v>
      </c>
      <c r="E11" s="11">
        <v>25</v>
      </c>
      <c r="F11" s="11">
        <v>21</v>
      </c>
      <c r="G11" s="11">
        <v>31</v>
      </c>
      <c r="H11" s="11">
        <v>33</v>
      </c>
      <c r="I11" s="13">
        <f t="shared" si="0"/>
        <v>0</v>
      </c>
    </row>
    <row r="12" spans="1:9" ht="40.5" x14ac:dyDescent="0.2">
      <c r="A12" s="9" t="s">
        <v>30</v>
      </c>
      <c r="B12" s="10" t="s">
        <v>25</v>
      </c>
      <c r="C12" s="11">
        <v>18</v>
      </c>
      <c r="D12" s="11">
        <v>18</v>
      </c>
      <c r="E12" s="11">
        <v>18</v>
      </c>
      <c r="F12" s="11">
        <v>10</v>
      </c>
      <c r="G12" s="11">
        <v>18</v>
      </c>
      <c r="H12" s="11">
        <v>18</v>
      </c>
      <c r="I12" s="13">
        <f t="shared" si="0"/>
        <v>0</v>
      </c>
    </row>
    <row r="13" spans="1:9" ht="40.5" x14ac:dyDescent="0.2">
      <c r="A13" s="15" t="s">
        <v>31</v>
      </c>
      <c r="B13" s="10" t="s">
        <v>32</v>
      </c>
      <c r="C13" s="11">
        <v>14</v>
      </c>
      <c r="D13" s="11">
        <v>14</v>
      </c>
      <c r="E13" s="11">
        <v>14</v>
      </c>
      <c r="F13" s="11">
        <v>6</v>
      </c>
      <c r="G13" s="11">
        <v>15</v>
      </c>
      <c r="H13" s="11">
        <v>15</v>
      </c>
      <c r="I13" s="13">
        <f t="shared" si="0"/>
        <v>0</v>
      </c>
    </row>
    <row r="14" spans="1:9" ht="25.5" x14ac:dyDescent="0.2">
      <c r="A14" s="16" t="s">
        <v>33</v>
      </c>
      <c r="B14" s="10" t="s">
        <v>27</v>
      </c>
      <c r="C14" s="11">
        <v>16</v>
      </c>
      <c r="D14" s="11">
        <v>11</v>
      </c>
      <c r="E14" s="11">
        <v>13</v>
      </c>
      <c r="F14" s="11">
        <v>12</v>
      </c>
      <c r="G14" s="11">
        <v>16</v>
      </c>
      <c r="H14" s="11">
        <v>18</v>
      </c>
      <c r="I14" s="13">
        <f t="shared" si="0"/>
        <v>0</v>
      </c>
    </row>
    <row r="15" spans="1:9" s="4" customFormat="1" x14ac:dyDescent="0.2">
      <c r="A15" s="46" t="s">
        <v>34</v>
      </c>
      <c r="B15" s="47"/>
      <c r="C15" s="17">
        <f t="shared" ref="C15:H15" si="1">IF(C14="","",SUM(C4:C14))</f>
        <v>161</v>
      </c>
      <c r="D15" s="17">
        <f t="shared" si="1"/>
        <v>144</v>
      </c>
      <c r="E15" s="17">
        <f t="shared" si="1"/>
        <v>153</v>
      </c>
      <c r="F15" s="17">
        <f t="shared" si="1"/>
        <v>114</v>
      </c>
      <c r="G15" s="17">
        <f t="shared" si="1"/>
        <v>163</v>
      </c>
      <c r="H15" s="17">
        <f t="shared" si="1"/>
        <v>168</v>
      </c>
      <c r="I15" s="13"/>
    </row>
    <row r="16" spans="1:9" x14ac:dyDescent="0.2">
      <c r="A16" s="18" t="s">
        <v>35</v>
      </c>
      <c r="B16" s="19"/>
      <c r="C16" s="19"/>
      <c r="D16" s="19"/>
      <c r="E16" s="19"/>
      <c r="F16" s="19"/>
      <c r="G16" s="19"/>
      <c r="H16" s="19"/>
      <c r="I16" s="20"/>
    </row>
    <row r="17" spans="1:9" ht="25.5" customHeight="1" x14ac:dyDescent="0.2">
      <c r="A17" s="9" t="s">
        <v>36</v>
      </c>
      <c r="B17" s="48" t="s">
        <v>18</v>
      </c>
      <c r="C17" s="11" t="s">
        <v>37</v>
      </c>
      <c r="D17" s="11" t="s">
        <v>37</v>
      </c>
      <c r="E17" s="11" t="s">
        <v>37</v>
      </c>
      <c r="F17" s="11" t="s">
        <v>37</v>
      </c>
      <c r="G17" s="11" t="s">
        <v>37</v>
      </c>
      <c r="H17" s="11" t="s">
        <v>37</v>
      </c>
      <c r="I17" s="12">
        <f t="shared" ref="I17:I58" si="2">COUNTIF(C17:H17,"N")</f>
        <v>0</v>
      </c>
    </row>
    <row r="18" spans="1:9" ht="25.5" customHeight="1" x14ac:dyDescent="0.2">
      <c r="A18" s="9" t="s">
        <v>38</v>
      </c>
      <c r="B18" s="49"/>
      <c r="C18" s="11" t="s">
        <v>37</v>
      </c>
      <c r="D18" s="11" t="s">
        <v>37</v>
      </c>
      <c r="E18" s="11" t="s">
        <v>37</v>
      </c>
      <c r="F18" s="11" t="s">
        <v>37</v>
      </c>
      <c r="G18" s="11" t="s">
        <v>37</v>
      </c>
      <c r="H18" s="11" t="s">
        <v>37</v>
      </c>
      <c r="I18" s="12">
        <f t="shared" si="2"/>
        <v>0</v>
      </c>
    </row>
    <row r="19" spans="1:9" ht="25.5" x14ac:dyDescent="0.2">
      <c r="A19" s="21" t="s">
        <v>39</v>
      </c>
      <c r="B19" s="49"/>
      <c r="C19" s="11" t="s">
        <v>37</v>
      </c>
      <c r="D19" s="11" t="s">
        <v>37</v>
      </c>
      <c r="E19" s="11" t="s">
        <v>37</v>
      </c>
      <c r="F19" s="11" t="s">
        <v>37</v>
      </c>
      <c r="G19" s="11" t="s">
        <v>37</v>
      </c>
      <c r="H19" s="11" t="s">
        <v>37</v>
      </c>
      <c r="I19" s="12">
        <f t="shared" si="2"/>
        <v>0</v>
      </c>
    </row>
    <row r="20" spans="1:9" x14ac:dyDescent="0.2">
      <c r="A20" s="9" t="s">
        <v>40</v>
      </c>
      <c r="B20" s="38" t="s">
        <v>20</v>
      </c>
      <c r="C20" s="11" t="s">
        <v>37</v>
      </c>
      <c r="D20" s="11" t="s">
        <v>37</v>
      </c>
      <c r="E20" s="11" t="s">
        <v>37</v>
      </c>
      <c r="F20" s="11" t="s">
        <v>37</v>
      </c>
      <c r="G20" s="11" t="s">
        <v>37</v>
      </c>
      <c r="H20" s="11" t="s">
        <v>37</v>
      </c>
      <c r="I20" s="12">
        <f t="shared" si="2"/>
        <v>0</v>
      </c>
    </row>
    <row r="21" spans="1:9" ht="40.5" x14ac:dyDescent="0.2">
      <c r="A21" s="9" t="s">
        <v>41</v>
      </c>
      <c r="B21" s="50"/>
      <c r="C21" s="11" t="s">
        <v>37</v>
      </c>
      <c r="D21" s="11" t="s">
        <v>37</v>
      </c>
      <c r="E21" s="11" t="s">
        <v>37</v>
      </c>
      <c r="F21" s="11" t="s">
        <v>37</v>
      </c>
      <c r="G21" s="11" t="s">
        <v>37</v>
      </c>
      <c r="H21" s="11" t="s">
        <v>37</v>
      </c>
      <c r="I21" s="12">
        <f t="shared" si="2"/>
        <v>0</v>
      </c>
    </row>
    <row r="22" spans="1:9" ht="27" x14ac:dyDescent="0.2">
      <c r="A22" s="9" t="s">
        <v>42</v>
      </c>
      <c r="B22" s="50"/>
      <c r="C22" s="11" t="s">
        <v>37</v>
      </c>
      <c r="D22" s="11" t="s">
        <v>37</v>
      </c>
      <c r="E22" s="11" t="s">
        <v>37</v>
      </c>
      <c r="F22" s="11" t="s">
        <v>37</v>
      </c>
      <c r="G22" s="11" t="s">
        <v>37</v>
      </c>
      <c r="H22" s="11" t="s">
        <v>37</v>
      </c>
      <c r="I22" s="12">
        <f t="shared" si="2"/>
        <v>0</v>
      </c>
    </row>
    <row r="23" spans="1:9" ht="54" x14ac:dyDescent="0.2">
      <c r="A23" s="9" t="s">
        <v>43</v>
      </c>
      <c r="B23" s="50"/>
      <c r="C23" s="11" t="s">
        <v>37</v>
      </c>
      <c r="D23" s="11" t="s">
        <v>37</v>
      </c>
      <c r="E23" s="11" t="s">
        <v>37</v>
      </c>
      <c r="F23" s="11" t="s">
        <v>37</v>
      </c>
      <c r="G23" s="11" t="s">
        <v>37</v>
      </c>
      <c r="H23" s="11" t="s">
        <v>37</v>
      </c>
      <c r="I23" s="12">
        <f t="shared" si="2"/>
        <v>0</v>
      </c>
    </row>
    <row r="24" spans="1:9" x14ac:dyDescent="0.2">
      <c r="A24" s="9" t="s">
        <v>44</v>
      </c>
      <c r="B24" s="50"/>
      <c r="C24" s="11" t="s">
        <v>37</v>
      </c>
      <c r="D24" s="11" t="s">
        <v>37</v>
      </c>
      <c r="E24" s="11" t="s">
        <v>37</v>
      </c>
      <c r="F24" s="11" t="s">
        <v>37</v>
      </c>
      <c r="G24" s="11" t="s">
        <v>37</v>
      </c>
      <c r="H24" s="11" t="s">
        <v>37</v>
      </c>
      <c r="I24" s="12">
        <f t="shared" si="2"/>
        <v>0</v>
      </c>
    </row>
    <row r="25" spans="1:9" ht="40.5" x14ac:dyDescent="0.2">
      <c r="A25" s="9" t="s">
        <v>45</v>
      </c>
      <c r="B25" s="50"/>
      <c r="C25" s="11" t="s">
        <v>37</v>
      </c>
      <c r="D25" s="11" t="s">
        <v>37</v>
      </c>
      <c r="E25" s="11" t="s">
        <v>37</v>
      </c>
      <c r="F25" s="11" t="s">
        <v>37</v>
      </c>
      <c r="G25" s="11" t="s">
        <v>37</v>
      </c>
      <c r="H25" s="11" t="s">
        <v>37</v>
      </c>
      <c r="I25" s="12">
        <f t="shared" si="2"/>
        <v>0</v>
      </c>
    </row>
    <row r="26" spans="1:9" x14ac:dyDescent="0.2">
      <c r="A26" s="9" t="s">
        <v>46</v>
      </c>
      <c r="B26" s="50"/>
      <c r="C26" s="11" t="s">
        <v>37</v>
      </c>
      <c r="D26" s="11" t="s">
        <v>37</v>
      </c>
      <c r="E26" s="11" t="s">
        <v>37</v>
      </c>
      <c r="F26" s="11" t="s">
        <v>37</v>
      </c>
      <c r="G26" s="11" t="s">
        <v>37</v>
      </c>
      <c r="H26" s="11" t="s">
        <v>37</v>
      </c>
      <c r="I26" s="12">
        <f t="shared" si="2"/>
        <v>0</v>
      </c>
    </row>
    <row r="27" spans="1:9" ht="27" x14ac:dyDescent="0.2">
      <c r="A27" s="9" t="s">
        <v>47</v>
      </c>
      <c r="B27" s="50"/>
      <c r="C27" s="11" t="s">
        <v>37</v>
      </c>
      <c r="D27" s="11" t="s">
        <v>37</v>
      </c>
      <c r="E27" s="11" t="s">
        <v>37</v>
      </c>
      <c r="F27" s="11" t="s">
        <v>37</v>
      </c>
      <c r="G27" s="11" t="s">
        <v>37</v>
      </c>
      <c r="H27" s="11" t="s">
        <v>37</v>
      </c>
      <c r="I27" s="12">
        <f t="shared" si="2"/>
        <v>0</v>
      </c>
    </row>
    <row r="28" spans="1:9" ht="27" x14ac:dyDescent="0.2">
      <c r="A28" s="9" t="s">
        <v>48</v>
      </c>
      <c r="B28" s="50"/>
      <c r="C28" s="11" t="s">
        <v>37</v>
      </c>
      <c r="D28" s="11" t="s">
        <v>37</v>
      </c>
      <c r="E28" s="11" t="s">
        <v>37</v>
      </c>
      <c r="F28" s="11" t="s">
        <v>37</v>
      </c>
      <c r="G28" s="11" t="s">
        <v>37</v>
      </c>
      <c r="H28" s="11" t="s">
        <v>37</v>
      </c>
      <c r="I28" s="12">
        <f t="shared" si="2"/>
        <v>0</v>
      </c>
    </row>
    <row r="29" spans="1:9" ht="27" x14ac:dyDescent="0.2">
      <c r="A29" s="9" t="s">
        <v>49</v>
      </c>
      <c r="B29" s="50"/>
      <c r="C29" s="11" t="s">
        <v>37</v>
      </c>
      <c r="D29" s="11" t="s">
        <v>37</v>
      </c>
      <c r="E29" s="11" t="s">
        <v>37</v>
      </c>
      <c r="F29" s="11" t="s">
        <v>37</v>
      </c>
      <c r="G29" s="11" t="s">
        <v>37</v>
      </c>
      <c r="H29" s="11" t="s">
        <v>37</v>
      </c>
      <c r="I29" s="12">
        <f t="shared" si="2"/>
        <v>0</v>
      </c>
    </row>
    <row r="30" spans="1:9" ht="27.6" customHeight="1" x14ac:dyDescent="0.2">
      <c r="A30" s="9" t="s">
        <v>50</v>
      </c>
      <c r="B30" s="50"/>
      <c r="C30" s="11" t="s">
        <v>37</v>
      </c>
      <c r="D30" s="11" t="s">
        <v>51</v>
      </c>
      <c r="E30" s="11" t="s">
        <v>37</v>
      </c>
      <c r="F30" s="11" t="s">
        <v>37</v>
      </c>
      <c r="G30" s="11" t="s">
        <v>37</v>
      </c>
      <c r="H30" s="11" t="s">
        <v>37</v>
      </c>
      <c r="I30" s="12">
        <f t="shared" si="2"/>
        <v>1</v>
      </c>
    </row>
    <row r="31" spans="1:9" x14ac:dyDescent="0.2">
      <c r="A31" s="9" t="s">
        <v>52</v>
      </c>
      <c r="B31" s="37" t="s">
        <v>18</v>
      </c>
      <c r="C31" s="11" t="s">
        <v>37</v>
      </c>
      <c r="D31" s="11" t="s">
        <v>37</v>
      </c>
      <c r="E31" s="11" t="s">
        <v>37</v>
      </c>
      <c r="F31" s="11" t="s">
        <v>37</v>
      </c>
      <c r="G31" s="11" t="s">
        <v>37</v>
      </c>
      <c r="H31" s="11" t="s">
        <v>37</v>
      </c>
      <c r="I31" s="12">
        <f t="shared" si="2"/>
        <v>0</v>
      </c>
    </row>
    <row r="32" spans="1:9" x14ac:dyDescent="0.2">
      <c r="A32" s="9" t="s">
        <v>53</v>
      </c>
      <c r="B32" s="37"/>
      <c r="C32" s="11" t="s">
        <v>37</v>
      </c>
      <c r="D32" s="11" t="s">
        <v>37</v>
      </c>
      <c r="E32" s="11" t="s">
        <v>37</v>
      </c>
      <c r="F32" s="11" t="s">
        <v>37</v>
      </c>
      <c r="G32" s="11" t="s">
        <v>37</v>
      </c>
      <c r="H32" s="11" t="s">
        <v>37</v>
      </c>
      <c r="I32" s="12">
        <f t="shared" si="2"/>
        <v>0</v>
      </c>
    </row>
    <row r="33" spans="1:9" ht="40.5" x14ac:dyDescent="0.2">
      <c r="A33" s="9" t="s">
        <v>54</v>
      </c>
      <c r="B33" s="37"/>
      <c r="C33" s="11" t="s">
        <v>37</v>
      </c>
      <c r="D33" s="11" t="s">
        <v>37</v>
      </c>
      <c r="E33" s="11" t="s">
        <v>37</v>
      </c>
      <c r="F33" s="11" t="s">
        <v>37</v>
      </c>
      <c r="G33" s="11" t="s">
        <v>37</v>
      </c>
      <c r="H33" s="11" t="s">
        <v>37</v>
      </c>
      <c r="I33" s="12">
        <f t="shared" si="2"/>
        <v>0</v>
      </c>
    </row>
    <row r="34" spans="1:9" x14ac:dyDescent="0.2">
      <c r="A34" s="9" t="s">
        <v>55</v>
      </c>
      <c r="B34" s="37"/>
      <c r="C34" s="11" t="s">
        <v>37</v>
      </c>
      <c r="D34" s="11" t="s">
        <v>37</v>
      </c>
      <c r="E34" s="11" t="s">
        <v>37</v>
      </c>
      <c r="F34" s="11" t="s">
        <v>37</v>
      </c>
      <c r="G34" s="11" t="s">
        <v>37</v>
      </c>
      <c r="H34" s="11" t="s">
        <v>37</v>
      </c>
      <c r="I34" s="12">
        <f t="shared" si="2"/>
        <v>0</v>
      </c>
    </row>
    <row r="35" spans="1:9" x14ac:dyDescent="0.2">
      <c r="A35" s="9" t="s">
        <v>56</v>
      </c>
      <c r="B35" s="37"/>
      <c r="C35" s="11" t="s">
        <v>37</v>
      </c>
      <c r="D35" s="11" t="s">
        <v>37</v>
      </c>
      <c r="E35" s="11" t="s">
        <v>37</v>
      </c>
      <c r="F35" s="11" t="s">
        <v>37</v>
      </c>
      <c r="G35" s="11" t="s">
        <v>37</v>
      </c>
      <c r="H35" s="11" t="s">
        <v>37</v>
      </c>
      <c r="I35" s="12">
        <f t="shared" si="2"/>
        <v>0</v>
      </c>
    </row>
    <row r="36" spans="1:9" ht="27" x14ac:dyDescent="0.2">
      <c r="A36" s="9" t="s">
        <v>57</v>
      </c>
      <c r="B36" s="37"/>
      <c r="C36" s="11" t="s">
        <v>37</v>
      </c>
      <c r="D36" s="11" t="s">
        <v>37</v>
      </c>
      <c r="E36" s="11" t="s">
        <v>37</v>
      </c>
      <c r="F36" s="11" t="s">
        <v>37</v>
      </c>
      <c r="G36" s="11" t="s">
        <v>37</v>
      </c>
      <c r="H36" s="11" t="s">
        <v>37</v>
      </c>
      <c r="I36" s="12">
        <f t="shared" si="2"/>
        <v>0</v>
      </c>
    </row>
    <row r="37" spans="1:9" ht="27" x14ac:dyDescent="0.2">
      <c r="A37" s="9" t="s">
        <v>58</v>
      </c>
      <c r="B37" s="37"/>
      <c r="C37" s="11" t="s">
        <v>37</v>
      </c>
      <c r="D37" s="11" t="s">
        <v>37</v>
      </c>
      <c r="E37" s="11" t="s">
        <v>37</v>
      </c>
      <c r="F37" s="11" t="s">
        <v>37</v>
      </c>
      <c r="G37" s="11" t="s">
        <v>37</v>
      </c>
      <c r="H37" s="11" t="s">
        <v>37</v>
      </c>
      <c r="I37" s="12">
        <f t="shared" si="2"/>
        <v>0</v>
      </c>
    </row>
    <row r="38" spans="1:9" x14ac:dyDescent="0.2">
      <c r="A38" s="9" t="s">
        <v>59</v>
      </c>
      <c r="B38" s="37"/>
      <c r="C38" s="11" t="s">
        <v>37</v>
      </c>
      <c r="D38" s="11" t="s">
        <v>37</v>
      </c>
      <c r="E38" s="11" t="s">
        <v>37</v>
      </c>
      <c r="F38" s="11" t="s">
        <v>37</v>
      </c>
      <c r="G38" s="11" t="s">
        <v>37</v>
      </c>
      <c r="H38" s="11" t="s">
        <v>37</v>
      </c>
      <c r="I38" s="12">
        <f t="shared" si="2"/>
        <v>0</v>
      </c>
    </row>
    <row r="39" spans="1:9" ht="27" x14ac:dyDescent="0.2">
      <c r="A39" s="9" t="s">
        <v>60</v>
      </c>
      <c r="B39" s="37"/>
      <c r="C39" s="11" t="s">
        <v>37</v>
      </c>
      <c r="D39" s="11" t="s">
        <v>37</v>
      </c>
      <c r="E39" s="11" t="s">
        <v>37</v>
      </c>
      <c r="F39" s="11" t="s">
        <v>37</v>
      </c>
      <c r="G39" s="11" t="s">
        <v>37</v>
      </c>
      <c r="H39" s="11" t="s">
        <v>37</v>
      </c>
      <c r="I39" s="12">
        <f t="shared" si="2"/>
        <v>0</v>
      </c>
    </row>
    <row r="40" spans="1:9" ht="26.65" customHeight="1" x14ac:dyDescent="0.2">
      <c r="A40" s="9" t="s">
        <v>61</v>
      </c>
      <c r="B40" s="37"/>
      <c r="C40" s="11" t="s">
        <v>37</v>
      </c>
      <c r="D40" s="11" t="s">
        <v>37</v>
      </c>
      <c r="E40" s="11" t="s">
        <v>37</v>
      </c>
      <c r="F40" s="11" t="s">
        <v>37</v>
      </c>
      <c r="G40" s="11" t="s">
        <v>37</v>
      </c>
      <c r="H40" s="11" t="s">
        <v>37</v>
      </c>
      <c r="I40" s="12">
        <f t="shared" si="2"/>
        <v>0</v>
      </c>
    </row>
    <row r="41" spans="1:9" x14ac:dyDescent="0.2">
      <c r="A41" s="9" t="s">
        <v>62</v>
      </c>
      <c r="B41" s="37"/>
      <c r="C41" s="11" t="s">
        <v>37</v>
      </c>
      <c r="D41" s="11" t="s">
        <v>37</v>
      </c>
      <c r="E41" s="11" t="s">
        <v>37</v>
      </c>
      <c r="F41" s="11" t="s">
        <v>37</v>
      </c>
      <c r="G41" s="11" t="s">
        <v>37</v>
      </c>
      <c r="H41" s="11" t="s">
        <v>37</v>
      </c>
      <c r="I41" s="12">
        <f t="shared" si="2"/>
        <v>0</v>
      </c>
    </row>
    <row r="42" spans="1:9" ht="27" x14ac:dyDescent="0.2">
      <c r="A42" s="9" t="s">
        <v>63</v>
      </c>
      <c r="B42" s="37"/>
      <c r="C42" s="11" t="s">
        <v>37</v>
      </c>
      <c r="D42" s="11" t="s">
        <v>37</v>
      </c>
      <c r="E42" s="11" t="s">
        <v>37</v>
      </c>
      <c r="F42" s="11" t="s">
        <v>37</v>
      </c>
      <c r="G42" s="11" t="s">
        <v>37</v>
      </c>
      <c r="H42" s="11" t="s">
        <v>37</v>
      </c>
      <c r="I42" s="12">
        <f t="shared" si="2"/>
        <v>0</v>
      </c>
    </row>
    <row r="43" spans="1:9" x14ac:dyDescent="0.2">
      <c r="A43" s="9" t="s">
        <v>64</v>
      </c>
      <c r="B43" s="37"/>
      <c r="C43" s="11" t="s">
        <v>37</v>
      </c>
      <c r="D43" s="11" t="s">
        <v>37</v>
      </c>
      <c r="E43" s="11" t="s">
        <v>37</v>
      </c>
      <c r="F43" s="11" t="s">
        <v>37</v>
      </c>
      <c r="G43" s="11" t="s">
        <v>37</v>
      </c>
      <c r="H43" s="11" t="s">
        <v>37</v>
      </c>
      <c r="I43" s="12">
        <f t="shared" si="2"/>
        <v>0</v>
      </c>
    </row>
    <row r="44" spans="1:9" x14ac:dyDescent="0.2">
      <c r="A44" s="9" t="s">
        <v>65</v>
      </c>
      <c r="B44" s="37"/>
      <c r="C44" s="11" t="s">
        <v>37</v>
      </c>
      <c r="D44" s="11" t="s">
        <v>37</v>
      </c>
      <c r="E44" s="11" t="s">
        <v>37</v>
      </c>
      <c r="F44" s="11" t="s">
        <v>37</v>
      </c>
      <c r="G44" s="11" t="s">
        <v>37</v>
      </c>
      <c r="H44" s="11" t="s">
        <v>37</v>
      </c>
      <c r="I44" s="12">
        <f t="shared" si="2"/>
        <v>0</v>
      </c>
    </row>
    <row r="45" spans="1:9" x14ac:dyDescent="0.2">
      <c r="A45" s="9" t="s">
        <v>66</v>
      </c>
      <c r="B45" s="37"/>
      <c r="C45" s="11" t="s">
        <v>37</v>
      </c>
      <c r="D45" s="11" t="s">
        <v>37</v>
      </c>
      <c r="E45" s="11" t="s">
        <v>37</v>
      </c>
      <c r="F45" s="11" t="s">
        <v>37</v>
      </c>
      <c r="G45" s="11" t="s">
        <v>37</v>
      </c>
      <c r="H45" s="11" t="s">
        <v>37</v>
      </c>
      <c r="I45" s="12">
        <f t="shared" si="2"/>
        <v>0</v>
      </c>
    </row>
    <row r="46" spans="1:9" x14ac:dyDescent="0.2">
      <c r="A46" s="22" t="s">
        <v>67</v>
      </c>
      <c r="B46" s="37"/>
      <c r="C46" s="11" t="s">
        <v>37</v>
      </c>
      <c r="D46" s="11" t="s">
        <v>37</v>
      </c>
      <c r="E46" s="11" t="s">
        <v>37</v>
      </c>
      <c r="F46" s="11" t="s">
        <v>37</v>
      </c>
      <c r="G46" s="11" t="s">
        <v>37</v>
      </c>
      <c r="H46" s="11" t="s">
        <v>37</v>
      </c>
      <c r="I46" s="12">
        <f t="shared" si="2"/>
        <v>0</v>
      </c>
    </row>
    <row r="47" spans="1:9" ht="40.5" x14ac:dyDescent="0.2">
      <c r="A47" s="9" t="s">
        <v>68</v>
      </c>
      <c r="B47" s="37"/>
      <c r="C47" s="11" t="s">
        <v>37</v>
      </c>
      <c r="D47" s="11" t="s">
        <v>37</v>
      </c>
      <c r="E47" s="11" t="s">
        <v>37</v>
      </c>
      <c r="F47" s="11" t="s">
        <v>37</v>
      </c>
      <c r="G47" s="11" t="s">
        <v>37</v>
      </c>
      <c r="H47" s="11" t="s">
        <v>37</v>
      </c>
      <c r="I47" s="12">
        <f t="shared" si="2"/>
        <v>0</v>
      </c>
    </row>
    <row r="48" spans="1:9" ht="27" x14ac:dyDescent="0.2">
      <c r="A48" s="9" t="s">
        <v>69</v>
      </c>
      <c r="B48" s="37" t="s">
        <v>70</v>
      </c>
      <c r="C48" s="11" t="s">
        <v>37</v>
      </c>
      <c r="D48" s="11" t="s">
        <v>37</v>
      </c>
      <c r="E48" s="11" t="s">
        <v>37</v>
      </c>
      <c r="F48" s="11" t="s">
        <v>37</v>
      </c>
      <c r="G48" s="11" t="s">
        <v>37</v>
      </c>
      <c r="H48" s="11" t="s">
        <v>37</v>
      </c>
      <c r="I48" s="12">
        <f t="shared" si="2"/>
        <v>0</v>
      </c>
    </row>
    <row r="49" spans="1:9" x14ac:dyDescent="0.2">
      <c r="A49" s="9" t="s">
        <v>71</v>
      </c>
      <c r="B49" s="37"/>
      <c r="C49" s="11" t="s">
        <v>37</v>
      </c>
      <c r="D49" s="11" t="s">
        <v>37</v>
      </c>
      <c r="E49" s="11" t="s">
        <v>37</v>
      </c>
      <c r="F49" s="11" t="s">
        <v>37</v>
      </c>
      <c r="G49" s="11" t="s">
        <v>37</v>
      </c>
      <c r="H49" s="11" t="s">
        <v>37</v>
      </c>
      <c r="I49" s="12">
        <f t="shared" si="2"/>
        <v>0</v>
      </c>
    </row>
    <row r="50" spans="1:9" ht="27" x14ac:dyDescent="0.2">
      <c r="A50" s="9" t="s">
        <v>72</v>
      </c>
      <c r="B50" s="37"/>
      <c r="C50" s="11" t="s">
        <v>37</v>
      </c>
      <c r="D50" s="11" t="s">
        <v>37</v>
      </c>
      <c r="E50" s="11" t="s">
        <v>37</v>
      </c>
      <c r="F50" s="11" t="s">
        <v>37</v>
      </c>
      <c r="G50" s="11" t="s">
        <v>37</v>
      </c>
      <c r="H50" s="11" t="s">
        <v>37</v>
      </c>
      <c r="I50" s="12">
        <f t="shared" si="2"/>
        <v>0</v>
      </c>
    </row>
    <row r="51" spans="1:9" ht="25.5" x14ac:dyDescent="0.2">
      <c r="A51" s="23" t="s">
        <v>73</v>
      </c>
      <c r="B51" s="37" t="s">
        <v>18</v>
      </c>
      <c r="C51" s="11" t="s">
        <v>37</v>
      </c>
      <c r="D51" s="11" t="s">
        <v>37</v>
      </c>
      <c r="E51" s="11" t="s">
        <v>37</v>
      </c>
      <c r="F51" s="11" t="s">
        <v>37</v>
      </c>
      <c r="G51" s="11" t="s">
        <v>37</v>
      </c>
      <c r="H51" s="11" t="s">
        <v>37</v>
      </c>
      <c r="I51" s="12">
        <f t="shared" si="2"/>
        <v>0</v>
      </c>
    </row>
    <row r="52" spans="1:9" ht="25.5" x14ac:dyDescent="0.2">
      <c r="A52" s="23" t="s">
        <v>74</v>
      </c>
      <c r="B52" s="37"/>
      <c r="C52" s="11" t="s">
        <v>37</v>
      </c>
      <c r="D52" s="11" t="s">
        <v>37</v>
      </c>
      <c r="E52" s="11" t="s">
        <v>37</v>
      </c>
      <c r="F52" s="11" t="s">
        <v>37</v>
      </c>
      <c r="G52" s="11" t="s">
        <v>37</v>
      </c>
      <c r="H52" s="11" t="s">
        <v>37</v>
      </c>
      <c r="I52" s="12">
        <f t="shared" si="2"/>
        <v>0</v>
      </c>
    </row>
    <row r="53" spans="1:9" ht="27" x14ac:dyDescent="0.2">
      <c r="A53" s="24" t="s">
        <v>75</v>
      </c>
      <c r="B53" s="12" t="s">
        <v>27</v>
      </c>
      <c r="C53" s="11" t="s">
        <v>37</v>
      </c>
      <c r="D53" s="11" t="s">
        <v>37</v>
      </c>
      <c r="E53" s="11" t="s">
        <v>37</v>
      </c>
      <c r="F53" s="11" t="s">
        <v>37</v>
      </c>
      <c r="G53" s="11" t="s">
        <v>37</v>
      </c>
      <c r="H53" s="11" t="s">
        <v>37</v>
      </c>
      <c r="I53" s="12">
        <f t="shared" si="2"/>
        <v>0</v>
      </c>
    </row>
    <row r="54" spans="1:9" ht="40.5" x14ac:dyDescent="0.2">
      <c r="A54" s="9" t="s">
        <v>76</v>
      </c>
      <c r="B54" s="38" t="s">
        <v>77</v>
      </c>
      <c r="C54" s="11" t="s">
        <v>37</v>
      </c>
      <c r="D54" s="11" t="s">
        <v>37</v>
      </c>
      <c r="E54" s="11" t="s">
        <v>37</v>
      </c>
      <c r="F54" s="11" t="s">
        <v>37</v>
      </c>
      <c r="G54" s="11" t="s">
        <v>37</v>
      </c>
      <c r="H54" s="11" t="s">
        <v>37</v>
      </c>
      <c r="I54" s="12">
        <f t="shared" si="2"/>
        <v>0</v>
      </c>
    </row>
    <row r="55" spans="1:9" ht="27" x14ac:dyDescent="0.2">
      <c r="A55" s="9" t="s">
        <v>78</v>
      </c>
      <c r="B55" s="39"/>
      <c r="C55" s="11" t="s">
        <v>37</v>
      </c>
      <c r="D55" s="11" t="s">
        <v>37</v>
      </c>
      <c r="E55" s="11" t="s">
        <v>37</v>
      </c>
      <c r="F55" s="11" t="s">
        <v>37</v>
      </c>
      <c r="G55" s="11" t="s">
        <v>37</v>
      </c>
      <c r="H55" s="11" t="s">
        <v>37</v>
      </c>
      <c r="I55" s="12">
        <f t="shared" si="2"/>
        <v>0</v>
      </c>
    </row>
    <row r="56" spans="1:9" s="4" customFormat="1" ht="27" x14ac:dyDescent="0.2">
      <c r="A56" s="25" t="s">
        <v>79</v>
      </c>
      <c r="B56" s="12" t="s">
        <v>80</v>
      </c>
      <c r="C56" s="11" t="s">
        <v>37</v>
      </c>
      <c r="D56" s="11" t="s">
        <v>37</v>
      </c>
      <c r="E56" s="11" t="s">
        <v>37</v>
      </c>
      <c r="F56" s="11" t="s">
        <v>37</v>
      </c>
      <c r="G56" s="11" t="s">
        <v>37</v>
      </c>
      <c r="H56" s="11" t="s">
        <v>37</v>
      </c>
      <c r="I56" s="12">
        <f t="shared" si="2"/>
        <v>0</v>
      </c>
    </row>
    <row r="57" spans="1:9" s="4" customFormat="1" x14ac:dyDescent="0.2">
      <c r="A57" s="26" t="s">
        <v>81</v>
      </c>
      <c r="B57" s="17" t="s">
        <v>82</v>
      </c>
      <c r="C57" s="2" t="str">
        <f>IF(C15="","",IF(C15&gt;=167,"Y","N"))</f>
        <v>N</v>
      </c>
      <c r="D57" s="2" t="str">
        <f t="shared" ref="D57:H57" si="3">IF(D15="","",IF(D15&gt;=167,"Y","N"))</f>
        <v>N</v>
      </c>
      <c r="E57" s="2" t="str">
        <f t="shared" si="3"/>
        <v>N</v>
      </c>
      <c r="F57" s="2" t="str">
        <f t="shared" si="3"/>
        <v>N</v>
      </c>
      <c r="G57" s="2" t="str">
        <f t="shared" si="3"/>
        <v>N</v>
      </c>
      <c r="H57" s="2" t="str">
        <f t="shared" si="3"/>
        <v>Y</v>
      </c>
      <c r="I57" s="12">
        <f t="shared" si="2"/>
        <v>5</v>
      </c>
    </row>
    <row r="58" spans="1:9" s="4" customFormat="1" x14ac:dyDescent="0.2">
      <c r="A58" s="26" t="s">
        <v>83</v>
      </c>
      <c r="B58" s="17" t="s">
        <v>82</v>
      </c>
      <c r="C58" s="17" t="str">
        <f>IF(C56="","",IF(OR(C17="N",C18="N",C19="N",C20="N",C21="N",C22="N",C23="N",C24="N",C25="N",C26="N",C27="N",C28="N",C29="N",C30="N",C31="N",C32="N",C33="N",C34="N",C35="N",C36="N",C37="N",C38="N",C39="N",C40="N",C41="N",C42="N",C43="N",C44="N",C45="N",,C46="N",C47="N",C48="N",C49="N",C50="N",C51="N",C52="N",C53="N",C54="N",C55="N",C56="N",C57="N",),"N","Y"))</f>
        <v>N</v>
      </c>
      <c r="D58" s="17" t="str">
        <f t="shared" ref="D58:H58" si="4">IF(D56="","",IF(OR(D17="N",D18="N",D19="N",D20="N",D21="N",D22="N",D23="N",D24="N",D25="N",D26="N",D27="N",D28="N",D29="N",D30="N",D31="N",D32="N",D33="N",D34="N",D35="N",D36="N",D37="N",D38="N",D39="N",D40="N",D41="N",D42="N",D43="N",D44="N",D45="N",,D46="N",D47="N",D48="N",D49="N",D50="N",D51="N",D52="N",D53="N",D54="N",D55="N",D56="N",D57="N",),"N","Y"))</f>
        <v>N</v>
      </c>
      <c r="E58" s="17" t="str">
        <f t="shared" si="4"/>
        <v>N</v>
      </c>
      <c r="F58" s="17" t="str">
        <f t="shared" si="4"/>
        <v>N</v>
      </c>
      <c r="G58" s="17" t="str">
        <f t="shared" si="4"/>
        <v>N</v>
      </c>
      <c r="H58" s="17" t="str">
        <f t="shared" si="4"/>
        <v>Y</v>
      </c>
      <c r="I58" s="12">
        <f t="shared" si="2"/>
        <v>5</v>
      </c>
    </row>
    <row r="59" spans="1:9" ht="18.600000000000001" customHeight="1" x14ac:dyDescent="0.2">
      <c r="A59" s="27" t="s">
        <v>84</v>
      </c>
      <c r="B59" s="19"/>
      <c r="C59" s="28"/>
      <c r="D59" s="28"/>
      <c r="E59" s="28"/>
      <c r="F59" s="28"/>
      <c r="G59" s="28"/>
      <c r="H59" s="28"/>
      <c r="I59" s="28"/>
    </row>
    <row r="60" spans="1:9" s="31" customFormat="1" ht="27" x14ac:dyDescent="0.2">
      <c r="A60" s="29" t="s">
        <v>85</v>
      </c>
      <c r="B60" s="11" t="s">
        <v>86</v>
      </c>
      <c r="C60" s="11" t="str">
        <f>IF(C9="","",IF(SUM(C9+C10)&gt;=54,"Y","N"))</f>
        <v>N</v>
      </c>
      <c r="D60" s="11" t="str">
        <f t="shared" ref="D60:H60" si="5">IF(D9="","",IF(SUM(D9+D10)&gt;=54,"Y","N"))</f>
        <v>N</v>
      </c>
      <c r="E60" s="11" t="str">
        <f t="shared" si="5"/>
        <v>N</v>
      </c>
      <c r="F60" s="11" t="str">
        <f t="shared" si="5"/>
        <v>N</v>
      </c>
      <c r="G60" s="11" t="str">
        <f t="shared" si="5"/>
        <v>N</v>
      </c>
      <c r="H60" s="11" t="str">
        <f t="shared" si="5"/>
        <v>Y</v>
      </c>
      <c r="I60" s="30">
        <f>COUNTIF(C60:H60,"N")</f>
        <v>5</v>
      </c>
    </row>
    <row r="61" spans="1:9" s="31" customFormat="1" ht="27" x14ac:dyDescent="0.2">
      <c r="A61" s="29" t="s">
        <v>87</v>
      </c>
      <c r="B61" s="11" t="s">
        <v>86</v>
      </c>
      <c r="C61" s="11" t="str">
        <f>IF(C14="","",IF(C14&gt;=18,"Y","N"))</f>
        <v>N</v>
      </c>
      <c r="D61" s="11" t="str">
        <f t="shared" ref="D61:H61" si="6">IF(D14="","",IF(D14&gt;=18,"Y","N"))</f>
        <v>N</v>
      </c>
      <c r="E61" s="11" t="str">
        <f t="shared" si="6"/>
        <v>N</v>
      </c>
      <c r="F61" s="11" t="str">
        <f t="shared" si="6"/>
        <v>N</v>
      </c>
      <c r="G61" s="11" t="str">
        <f t="shared" si="6"/>
        <v>N</v>
      </c>
      <c r="H61" s="11" t="str">
        <f t="shared" si="6"/>
        <v>Y</v>
      </c>
      <c r="I61" s="30">
        <f>COUNTIF(C61:H61,"N")</f>
        <v>5</v>
      </c>
    </row>
    <row r="62" spans="1:9" x14ac:dyDescent="0.2">
      <c r="A62" s="25" t="s">
        <v>88</v>
      </c>
      <c r="B62" s="10" t="s">
        <v>18</v>
      </c>
      <c r="C62" s="11" t="s">
        <v>37</v>
      </c>
      <c r="D62" s="11" t="s">
        <v>37</v>
      </c>
      <c r="E62" s="11" t="s">
        <v>37</v>
      </c>
      <c r="F62" s="11" t="s">
        <v>37</v>
      </c>
      <c r="G62" s="11" t="s">
        <v>37</v>
      </c>
      <c r="H62" s="11" t="s">
        <v>37</v>
      </c>
      <c r="I62" s="12">
        <f>COUNTIF(C62:H62,"N")</f>
        <v>0</v>
      </c>
    </row>
    <row r="63" spans="1:9" ht="27" x14ac:dyDescent="0.2">
      <c r="A63" s="25" t="s">
        <v>89</v>
      </c>
      <c r="B63" s="40" t="s">
        <v>70</v>
      </c>
      <c r="C63" s="11" t="s">
        <v>37</v>
      </c>
      <c r="D63" s="11" t="s">
        <v>37</v>
      </c>
      <c r="E63" s="11" t="s">
        <v>51</v>
      </c>
      <c r="F63" s="11" t="s">
        <v>37</v>
      </c>
      <c r="G63" s="11" t="s">
        <v>51</v>
      </c>
      <c r="H63" s="11" t="s">
        <v>37</v>
      </c>
      <c r="I63" s="12">
        <f>COUNTIF(C63:H63,"N")</f>
        <v>2</v>
      </c>
    </row>
    <row r="64" spans="1:9" x14ac:dyDescent="0.2">
      <c r="A64" s="32" t="s">
        <v>90</v>
      </c>
      <c r="B64" s="41"/>
      <c r="C64" s="11" t="s">
        <v>37</v>
      </c>
      <c r="D64" s="11" t="s">
        <v>37</v>
      </c>
      <c r="E64" s="11" t="s">
        <v>37</v>
      </c>
      <c r="F64" s="11" t="s">
        <v>37</v>
      </c>
      <c r="G64" s="11" t="s">
        <v>37</v>
      </c>
      <c r="H64" s="11" t="s">
        <v>37</v>
      </c>
      <c r="I64" s="12">
        <f>COUNTIF(C64:H64,"N")</f>
        <v>0</v>
      </c>
    </row>
    <row r="65" spans="1:9" ht="18.600000000000001" customHeight="1" x14ac:dyDescent="0.2">
      <c r="A65" s="27" t="s">
        <v>91</v>
      </c>
      <c r="B65" s="19"/>
      <c r="C65" s="28"/>
      <c r="D65" s="28"/>
      <c r="E65" s="28"/>
      <c r="F65" s="28"/>
      <c r="G65" s="28"/>
      <c r="H65" s="28"/>
      <c r="I65" s="28"/>
    </row>
    <row r="66" spans="1:9" x14ac:dyDescent="0.2">
      <c r="A66" s="33" t="s">
        <v>92</v>
      </c>
      <c r="B66" s="34" t="s">
        <v>20</v>
      </c>
      <c r="C66" s="11">
        <v>1</v>
      </c>
      <c r="D66" s="11">
        <v>1</v>
      </c>
      <c r="E66" s="11">
        <v>1</v>
      </c>
      <c r="F66" s="11">
        <v>1</v>
      </c>
      <c r="G66" s="11">
        <v>1</v>
      </c>
      <c r="H66" s="11">
        <v>1</v>
      </c>
      <c r="I66" s="12">
        <f>COUNTIF(C66:H66,1)</f>
        <v>6</v>
      </c>
    </row>
    <row r="68" spans="1:9" x14ac:dyDescent="0.2">
      <c r="A68" s="35"/>
      <c r="G68" s="4"/>
      <c r="H68" s="4"/>
    </row>
  </sheetData>
  <mergeCells count="11">
    <mergeCell ref="B20:B30"/>
    <mergeCell ref="B1:B2"/>
    <mergeCell ref="I1:I2"/>
    <mergeCell ref="B5:B8"/>
    <mergeCell ref="A15:B15"/>
    <mergeCell ref="B17:B19"/>
    <mergeCell ref="B31:B47"/>
    <mergeCell ref="B48:B50"/>
    <mergeCell ref="B51:B52"/>
    <mergeCell ref="B54:B55"/>
    <mergeCell ref="B63:B64"/>
  </mergeCells>
  <conditionalFormatting sqref="C17:H58">
    <cfRule type="cellIs" dxfId="4" priority="4" operator="equal">
      <formula>"N"</formula>
    </cfRule>
  </conditionalFormatting>
  <conditionalFormatting sqref="C60:H64">
    <cfRule type="cellIs" dxfId="3" priority="1" operator="equal">
      <formula>"N"</formula>
    </cfRule>
  </conditionalFormatting>
  <conditionalFormatting sqref="C66:H66">
    <cfRule type="cellIs" dxfId="2" priority="2" operator="equal">
      <formula>1</formula>
    </cfRule>
  </conditionalFormatting>
  <conditionalFormatting sqref="I4:I15 I17:I58 I60:I64">
    <cfRule type="cellIs" dxfId="1" priority="5" operator="greaterThan">
      <formula>0</formula>
    </cfRule>
  </conditionalFormatting>
  <conditionalFormatting sqref="I66">
    <cfRule type="cellIs" dxfId="0" priority="3" operator="greaterThan">
      <formula>0</formula>
    </cfRule>
  </conditionalFormatting>
  <printOptions horizontalCentered="1"/>
  <pageMargins left="0.7" right="0.7" top="0.75" bottom="0.75" header="0.3" footer="0.3"/>
  <pageSetup scale="71" orientation="portrait" r:id="rId1"/>
  <headerFooter>
    <oddHeader>&amp;C2025-103 RFA Scoring Sheets</oddHeader>
    <oddFooter>&amp;CPage &amp;P of &amp;N</oddFooter>
  </headerFooter>
  <rowBreaks count="1" manualBreakCount="1">
    <brk id="30"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D7FB8C8EFEAA4890E51E5409BB0EBE" ma:contentTypeVersion="38" ma:contentTypeDescription="Create a new document." ma:contentTypeScope="" ma:versionID="428677194076af3fdf0648290120b117">
  <xsd:schema xmlns:xsd="http://www.w3.org/2001/XMLSchema" xmlns:xs="http://www.w3.org/2001/XMLSchema" xmlns:p="http://schemas.microsoft.com/office/2006/metadata/properties" xmlns:ns1="http://schemas.microsoft.com/sharepoint/v3" xmlns:ns2="31c33541-f0e7-4482-9c8a-fb53b33b075f" xmlns:ns3="ee2a4f69-3a29-4b24-b170-d37fab3647f8" targetNamespace="http://schemas.microsoft.com/office/2006/metadata/properties" ma:root="true" ma:fieldsID="114551f94e579d40ffc552563daeb05c" ns1:_="" ns2:_="" ns3:_="">
    <xsd:import namespace="http://schemas.microsoft.com/sharepoint/v3"/>
    <xsd:import namespace="31c33541-f0e7-4482-9c8a-fb53b33b075f"/>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c33541-f0e7-4482-9c8a-fb53b33b07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e2a4f69-3a29-4b24-b170-d37fab3647f8" xsi:nil="true"/>
    <SharedWithUsers xmlns="ee2a4f69-3a29-4b24-b170-d37fab3647f8">
      <UserInfo>
        <DisplayName/>
        <AccountId xsi:nil="true"/>
        <AccountType/>
      </UserInfo>
    </SharedWithUsers>
    <lcf76f155ced4ddcb4097134ff3c332f xmlns="31c33541-f0e7-4482-9c8a-fb53b33b075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012974-7038-494D-84D4-3EBE06377D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1c33541-f0e7-4482-9c8a-fb53b33b075f"/>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535B0D-6CF4-4143-A084-8AB8537B4913}">
  <ds:schemaRefs>
    <ds:schemaRef ds:uri="http://schemas.microsoft.com/office/2006/metadata/properties"/>
    <ds:schemaRef ds:uri="http://schemas.microsoft.com/office/infopath/2007/PartnerControls"/>
    <ds:schemaRef ds:uri="ee2a4f69-3a29-4b24-b170-d37fab3647f8"/>
    <ds:schemaRef ds:uri="31c33541-f0e7-4482-9c8a-fb53b33b075f"/>
    <ds:schemaRef ds:uri="http://schemas.microsoft.com/sharepoint/v3"/>
  </ds:schemaRefs>
</ds:datastoreItem>
</file>

<file path=customXml/itemProps3.xml><?xml version="1.0" encoding="utf-8"?>
<ds:datastoreItem xmlns:ds="http://schemas.openxmlformats.org/officeDocument/2006/customXml" ds:itemID="{D6444A0D-FD01-43A9-A6E7-9481F95C8C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enter scores</vt:lpstr>
      <vt:lpstr>'enter scores'!Print_Area</vt:lpstr>
      <vt:lpstr>'enter scores'!Print_Titles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DuSold</dc:creator>
  <cp:lastModifiedBy>Jean Salmonsen</cp:lastModifiedBy>
  <cp:lastPrinted>2025-03-17T13:53:49Z</cp:lastPrinted>
  <dcterms:created xsi:type="dcterms:W3CDTF">2025-03-14T19:14:12Z</dcterms:created>
  <dcterms:modified xsi:type="dcterms:W3CDTF">2025-03-17T13:53:54Z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554800</vt:r8>
  </property>
  <property fmtid="{D5CDD505-2E9C-101B-9397-08002B2CF9AE}" pid="3" name="ContentTypeId">
    <vt:lpwstr>0x010100B2D7FB8C8EFEAA4890E51E5409BB0EBE</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