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floridahousing.sharepoint.com/sites/MF/allocations/Jeans SharePoint/all Ranking/2025 Spreadsheets/2025-206 HOME RD/"/>
    </mc:Choice>
  </mc:AlternateContent>
  <xr:revisionPtr revIDLastSave="1" documentId="8_{6F8C0D10-0562-43F8-8C92-8BC36A1A98C0}" xr6:coauthVersionLast="47" xr6:coauthVersionMax="47" xr10:uidLastSave="{1DDC8802-F4AA-4895-8427-2AA68F5DF39F}"/>
  <bookViews>
    <workbookView xWindow="-98" yWindow="-98" windowWidth="19396" windowHeight="11475" xr2:uid="{761E423C-84B2-49B1-8832-B7FD5DE7C965}"/>
  </bookViews>
  <sheets>
    <sheet name="enter scores" sheetId="1" r:id="rId1"/>
  </sheets>
  <definedNames>
    <definedName name="_xlnm.Print_Titles" localSheetId="0">'enter scores'!$A:$A,'enter scores'!$1:$2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1" l="1"/>
  <c r="I48" i="1"/>
  <c r="I45" i="1"/>
  <c r="I44" i="1"/>
  <c r="I42" i="1"/>
  <c r="H42" i="1"/>
  <c r="F42" i="1"/>
  <c r="E42" i="1"/>
  <c r="D42" i="1"/>
  <c r="C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H6" i="1"/>
  <c r="F6" i="1"/>
  <c r="E6" i="1"/>
  <c r="D6" i="1"/>
  <c r="C6" i="1"/>
  <c r="I6" i="1" s="1"/>
  <c r="I5" i="1"/>
  <c r="I4" i="1"/>
</calcChain>
</file>

<file path=xl/sharedStrings.xml><?xml version="1.0" encoding="utf-8"?>
<sst xmlns="http://schemas.openxmlformats.org/spreadsheetml/2006/main" count="267" uniqueCount="71">
  <si>
    <t>HOME RFA Scoring Items</t>
  </si>
  <si>
    <t>Contributor/ Reporter</t>
  </si>
  <si>
    <t>2025-367SH</t>
  </si>
  <si>
    <t>2025-368SH</t>
  </si>
  <si>
    <t>2025-369SH</t>
  </si>
  <si>
    <t>2025-370SH</t>
  </si>
  <si>
    <t>2025-371SH</t>
  </si>
  <si>
    <t>2025-372SH</t>
  </si>
  <si>
    <t>COUNT</t>
  </si>
  <si>
    <t>Development Name</t>
  </si>
  <si>
    <t>Lighthouse Plaza I</t>
  </si>
  <si>
    <t xml:space="preserve">Sweetwater Apartments Phase III </t>
  </si>
  <si>
    <t>Fannie Lou Hamer Commons</t>
  </si>
  <si>
    <t>Arbors Pointe</t>
  </si>
  <si>
    <t>Arbors Place
W/D ON 3-4-25</t>
  </si>
  <si>
    <t xml:space="preserve">Grove at Theater Road </t>
  </si>
  <si>
    <t>Point Items</t>
  </si>
  <si>
    <t>Bookmarking Attachments prior to submission (Section Three) (5 points)</t>
  </si>
  <si>
    <t>Amanda F</t>
  </si>
  <si>
    <t>3.c.(2) Submission of Principals for Applicant and Developer(s) Disclosure Form that is stamped “Received” by the Corporation at least 14 Calendar Days prior to the Application Deadline AND stamped “Approved” prior to the Application Deadline (5 points)</t>
  </si>
  <si>
    <t>Nicole</t>
  </si>
  <si>
    <t>Total Points (maximum of 10)</t>
  </si>
  <si>
    <t>Eligibility Items</t>
  </si>
  <si>
    <t>Submission Requirements Met (Section Three A)</t>
  </si>
  <si>
    <t>Y</t>
  </si>
  <si>
    <t>2. Demographic Commitment selected</t>
  </si>
  <si>
    <t>3.a.(1) Name of Applicant provided</t>
  </si>
  <si>
    <t>3.a.(2) Evidence Applicant is a legally formed entity  qualified to do business in the state of Florida as of the Application Deadline provided</t>
  </si>
  <si>
    <t>3.b.(1) Name of Each Developer provided</t>
  </si>
  <si>
    <t>3.b.(2) Evidence that each Developer entity is a legally formed entity  qualified to do business in the state of Florida as of the Application Deadline provided</t>
  </si>
  <si>
    <t>N</t>
  </si>
  <si>
    <t>3.b.(4) Prior General Contractor experience requirement met</t>
  </si>
  <si>
    <t>3.c.(1) Principals for Applicant and Developer(s) Disclosure Form provided and meets requirements</t>
  </si>
  <si>
    <t>3.d.(1) Management Company information provided</t>
  </si>
  <si>
    <t>3.d.(2)  Prior Management Company Experience requirement met</t>
  </si>
  <si>
    <t>3.e.(1) Authorized Principal Representative provided and requirements met</t>
  </si>
  <si>
    <t>4.a. Name of Proposed Development provided</t>
  </si>
  <si>
    <t>4.c.(2) Development Type provided</t>
  </si>
  <si>
    <t>4.d. Unit Characteristic Chart reflecting the breakdown of number of units associated with each Development Type and ESS/Non-ESS provided</t>
  </si>
  <si>
    <t>4.e. Question whether construction has commenced answered</t>
  </si>
  <si>
    <t>5.a. County identified</t>
  </si>
  <si>
    <t>5.b. Address of Development Site provided</t>
  </si>
  <si>
    <t>5.c. Question whether a Scattered Sites Development answered</t>
  </si>
  <si>
    <t>5.d.  Development Location point, and if Scattered Sites, Latitude and longitude coordinates for each site provided</t>
  </si>
  <si>
    <t>6.a. Total Number of Units provided and within limits</t>
  </si>
  <si>
    <t>6.d. Unit Mix provided and meets requirements</t>
  </si>
  <si>
    <t>6.e. Number of residential buildings provided</t>
  </si>
  <si>
    <t>7.a. Evidence of Site Control provided</t>
  </si>
  <si>
    <t>8.d.  Green Building Certification selected</t>
  </si>
  <si>
    <t>9. Minimum Resident Programs selected</t>
  </si>
  <si>
    <t>10.a.(1) Applicant’s HOME Funding Request Amount provided</t>
  </si>
  <si>
    <t>David Woodward</t>
  </si>
  <si>
    <t>10.a.(2) Applicant’s HOME Subsidy Calculation Chart provided</t>
  </si>
  <si>
    <t>10.c. Development Cost Pro Forma provided reflecting that sources equal or exceed uses</t>
  </si>
  <si>
    <t>11.a.  Units occupied question answered</t>
  </si>
  <si>
    <t>11.c. Uniform Relocation Act questions answered</t>
  </si>
  <si>
    <t>C.  Applicant Certification and Acknowledgement signed by Authorized Principal Representative</t>
  </si>
  <si>
    <t>Verification of no prior acceptance to an invitation to enter credit underwriting for the same Development (Section Five, A.1.)</t>
  </si>
  <si>
    <t>Liz T</t>
  </si>
  <si>
    <t>Verification of no recent de-obligations (Section Five, A.1.)</t>
  </si>
  <si>
    <t>Financial Arrearage Requirement met (Section Five, A)</t>
  </si>
  <si>
    <t>Kenny</t>
  </si>
  <si>
    <t>All Eligibility Requirements Met?</t>
  </si>
  <si>
    <t>Tie-Breakers</t>
  </si>
  <si>
    <t>3.b.(3)(b) Qualifies for the HOME Funding Experience Preference?</t>
  </si>
  <si>
    <t>3.b.(3)(a) Qualifies for the Previous Affordable Housing Experience Funding Preference?</t>
  </si>
  <si>
    <t>Eligible HOME Request as % of Maximum (Section Five, B.1.c.)</t>
  </si>
  <si>
    <t>Eligible Match as % of HOME request amount (Section Five, B.1.d.)</t>
  </si>
  <si>
    <t>Qualifies for Florida Job Creation Preference (Item 2 of Exhibit C)</t>
  </si>
  <si>
    <t>Goal</t>
  </si>
  <si>
    <t>3.a.(4) Qualifies as a CHDO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</si>
</sst>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color rgb="FF000000"/>
      <name val="Aptos Narrow"/>
      <family val="2"/>
      <scheme val="minor"/>
    </font>
    <font>
      <b/>
      <sz val="10"/>
      <color theme="1"/>
      <name val="Aptos Narrow"/>
      <family val="2"/>
      <scheme val="minor"/>
    </font>
    <font>
      <b/>
      <sz val="10"/>
      <color indexed="8"/>
      <name val="Aptos Narrow"/>
      <family val="2"/>
      <scheme val="minor"/>
    </font>
    <font>
      <b/>
      <sz val="10"/>
      <color theme="0"/>
      <name val="Aptos Narrow"/>
      <family val="2"/>
      <scheme val="minor"/>
    </font>
    <font>
      <b/>
      <sz val="10"/>
      <name val="Aptos Narrow"/>
      <family val="2"/>
      <scheme val="minor"/>
    </font>
    <font>
      <sz val="10"/>
      <name val="Aptos Narrow"/>
      <family val="2"/>
      <scheme val="minor"/>
    </font>
    <font>
      <sz val="10"/>
      <color rgb="FF0000FF"/>
      <name val="Aptos Narrow"/>
      <family val="2"/>
      <scheme val="minor"/>
    </font>
    <font>
      <sz val="10"/>
      <name val="Calibri"/>
      <family val="2"/>
    </font>
    <font>
      <sz val="10"/>
      <color rgb="FF000000"/>
      <name val="Aptos Narrow"/>
      <family val="2"/>
      <scheme val="minor"/>
    </font>
    <font>
      <b/>
      <sz val="10"/>
      <name val="Calibri"/>
      <family val="2"/>
    </font>
    <font>
      <sz val="10"/>
      <name val="Arial"/>
      <family val="2"/>
    </font>
    <font>
      <b/>
      <sz val="10"/>
      <color rgb="FF0000FF"/>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lightUp"/>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9" fontId="11" fillId="0" borderId="0" applyFont="0" applyFill="0" applyBorder="0" applyAlignment="0" applyProtection="0"/>
    <xf numFmtId="0" fontId="11" fillId="0" borderId="0"/>
  </cellStyleXfs>
  <cellXfs count="49">
    <xf numFmtId="0" fontId="0" fillId="0" borderId="0" xfId="0"/>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0" borderId="2" xfId="0" applyFont="1" applyBorder="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left" vertical="center" wrapText="1"/>
    </xf>
    <xf numFmtId="0" fontId="6" fillId="3" borderId="4" xfId="0" applyFont="1" applyFill="1" applyBorder="1" applyAlignment="1">
      <alignment horizontal="center" vertical="center"/>
    </xf>
    <xf numFmtId="0" fontId="7" fillId="3" borderId="4"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9"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2" fillId="0" borderId="1" xfId="2" applyFont="1" applyBorder="1" applyAlignment="1">
      <alignment horizontal="center" vertical="center"/>
    </xf>
    <xf numFmtId="0" fontId="6" fillId="0" borderId="1" xfId="0" applyFont="1" applyBorder="1" applyAlignment="1">
      <alignment horizontal="left" vertical="center" wrapText="1"/>
    </xf>
    <xf numFmtId="0" fontId="9" fillId="0" borderId="2" xfId="0" applyFont="1" applyBorder="1" applyAlignment="1">
      <alignment horizontal="center" vertical="center" wrapText="1"/>
    </xf>
    <xf numFmtId="0" fontId="7" fillId="0" borderId="5" xfId="0" applyFont="1" applyBorder="1" applyAlignment="1">
      <alignment horizontal="center" vertical="center"/>
    </xf>
    <xf numFmtId="0" fontId="6" fillId="0" borderId="1" xfId="0" applyFont="1" applyBorder="1" applyAlignment="1">
      <alignment horizontal="center" vertical="center"/>
    </xf>
    <xf numFmtId="0" fontId="9" fillId="0" borderId="3" xfId="0" applyFont="1" applyBorder="1" applyAlignment="1">
      <alignment horizontal="center" vertical="center" wrapText="1"/>
    </xf>
    <xf numFmtId="0" fontId="6" fillId="0" borderId="1" xfId="0" applyFont="1" applyBorder="1" applyAlignment="1">
      <alignment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3" xfId="0" applyFont="1" applyBorder="1" applyAlignment="1">
      <alignment horizontal="left" vertical="center" wrapText="1"/>
    </xf>
    <xf numFmtId="10" fontId="7" fillId="0" borderId="5" xfId="1" applyNumberFormat="1" applyFont="1" applyFill="1" applyBorder="1" applyAlignment="1">
      <alignment horizontal="center" vertical="center"/>
    </xf>
    <xf numFmtId="0" fontId="6" fillId="4" borderId="1" xfId="0" applyFont="1" applyFill="1" applyBorder="1" applyAlignment="1">
      <alignment horizontal="center" vertical="center"/>
    </xf>
    <xf numFmtId="0" fontId="9" fillId="0" borderId="1" xfId="0" applyFont="1" applyBorder="1" applyAlignment="1">
      <alignment horizontal="left" vertical="center" wrapText="1"/>
    </xf>
    <xf numFmtId="0" fontId="7" fillId="3" borderId="10" xfId="0" applyFont="1" applyFill="1" applyBorder="1" applyAlignment="1" applyProtection="1">
      <alignment horizontal="center" vertical="center" wrapText="1"/>
      <protection locked="0"/>
    </xf>
    <xf numFmtId="0" fontId="6" fillId="3" borderId="3" xfId="0" applyFont="1" applyFill="1" applyBorder="1" applyAlignment="1">
      <alignment vertical="center"/>
    </xf>
    <xf numFmtId="0" fontId="6" fillId="0" borderId="9" xfId="0" applyFont="1" applyBorder="1" applyAlignment="1">
      <alignment horizontal="center" vertical="center" wrapText="1"/>
    </xf>
    <xf numFmtId="0" fontId="7" fillId="0" borderId="9" xfId="0" applyFont="1" applyBorder="1" applyAlignment="1">
      <alignment horizontal="center" vertical="center"/>
    </xf>
    <xf numFmtId="0" fontId="6" fillId="0" borderId="0" xfId="0" applyFont="1" applyAlignment="1">
      <alignment horizontal="left" vertical="center" wrapText="1"/>
    </xf>
  </cellXfs>
  <cellStyles count="3">
    <cellStyle name="Normal" xfId="0" builtinId="0"/>
    <cellStyle name="Normal 2" xfId="2" xr:uid="{02E8CC79-4F89-4C29-9931-35E570AD6019}"/>
    <cellStyle name="Percent" xfId="1" builtinId="5"/>
  </cellStyles>
  <dxfs count="10">
    <dxf>
      <fill>
        <patternFill>
          <bgColor rgb="FFCCECFF"/>
        </patternFill>
      </fill>
    </dxf>
    <dxf>
      <fill>
        <patternFill>
          <bgColor rgb="FFFFCCFF"/>
        </patternFill>
      </fill>
    </dxf>
    <dxf>
      <fill>
        <patternFill>
          <bgColor rgb="FFFFCCFF"/>
        </patternFill>
      </fill>
    </dxf>
    <dxf>
      <fill>
        <patternFill>
          <bgColor rgb="FFCCE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5F28-C3FD-461D-B07B-DE6A256B683E}">
  <dimension ref="A1:I50"/>
  <sheetViews>
    <sheetView tabSelected="1" view="pageBreakPreview" zoomScale="80" zoomScaleNormal="110" zoomScaleSheetLayoutView="80" workbookViewId="0">
      <pane xSplit="2" ySplit="2" topLeftCell="C3" activePane="bottomRight" state="frozen"/>
      <selection pane="topRight" activeCell="E1" sqref="E1"/>
      <selection pane="bottomLeft" activeCell="A3" sqref="A3"/>
      <selection pane="bottomRight" activeCell="K5" sqref="K5"/>
    </sheetView>
  </sheetViews>
  <sheetFormatPr defaultColWidth="8.86328125" defaultRowHeight="13.15" x14ac:dyDescent="0.35"/>
  <cols>
    <col min="1" max="1" width="37.3984375" style="48" customWidth="1"/>
    <col min="2" max="2" width="11.1328125" style="6" customWidth="1"/>
    <col min="3" max="6" width="10.86328125" style="6" customWidth="1"/>
    <col min="7" max="7" width="14" style="6" customWidth="1"/>
    <col min="8" max="8" width="10.86328125" style="6" customWidth="1"/>
    <col min="9" max="16384" width="8.86328125" style="6"/>
  </cols>
  <sheetData>
    <row r="1" spans="1:9" ht="13.7" customHeight="1" x14ac:dyDescent="0.35">
      <c r="A1" s="1" t="s">
        <v>0</v>
      </c>
      <c r="B1" s="2" t="s">
        <v>1</v>
      </c>
      <c r="C1" s="3" t="s">
        <v>2</v>
      </c>
      <c r="D1" s="3" t="s">
        <v>3</v>
      </c>
      <c r="E1" s="3" t="s">
        <v>4</v>
      </c>
      <c r="F1" s="3" t="s">
        <v>5</v>
      </c>
      <c r="G1" s="4" t="s">
        <v>6</v>
      </c>
      <c r="H1" s="3" t="s">
        <v>7</v>
      </c>
      <c r="I1" s="5" t="s">
        <v>8</v>
      </c>
    </row>
    <row r="2" spans="1:9" s="9" customFormat="1" ht="51" customHeight="1" x14ac:dyDescent="0.35">
      <c r="A2" s="7" t="s">
        <v>9</v>
      </c>
      <c r="B2" s="2"/>
      <c r="C2" s="3" t="s">
        <v>10</v>
      </c>
      <c r="D2" s="3" t="s">
        <v>11</v>
      </c>
      <c r="E2" s="3" t="s">
        <v>12</v>
      </c>
      <c r="F2" s="3" t="s">
        <v>13</v>
      </c>
      <c r="G2" s="4" t="s">
        <v>14</v>
      </c>
      <c r="H2" s="3" t="s">
        <v>15</v>
      </c>
      <c r="I2" s="8"/>
    </row>
    <row r="3" spans="1:9" s="9" customFormat="1" x14ac:dyDescent="0.35">
      <c r="A3" s="10" t="s">
        <v>16</v>
      </c>
      <c r="B3" s="11"/>
      <c r="C3" s="12"/>
      <c r="D3" s="12"/>
      <c r="E3" s="12"/>
      <c r="F3" s="12"/>
      <c r="G3" s="12"/>
      <c r="H3" s="12"/>
      <c r="I3" s="13"/>
    </row>
    <row r="4" spans="1:9" ht="26.25" x14ac:dyDescent="0.35">
      <c r="A4" s="14" t="s">
        <v>17</v>
      </c>
      <c r="B4" s="15" t="s">
        <v>18</v>
      </c>
      <c r="C4" s="16">
        <v>5</v>
      </c>
      <c r="D4" s="16">
        <v>5</v>
      </c>
      <c r="E4" s="16">
        <v>5</v>
      </c>
      <c r="F4" s="16">
        <v>5</v>
      </c>
      <c r="G4" s="16"/>
      <c r="H4" s="16">
        <v>5</v>
      </c>
      <c r="I4" s="17">
        <f>COUNTIF(C4:H4,0)</f>
        <v>0</v>
      </c>
    </row>
    <row r="5" spans="1:9" ht="78.75" x14ac:dyDescent="0.35">
      <c r="A5" s="14" t="s">
        <v>19</v>
      </c>
      <c r="B5" s="18" t="s">
        <v>20</v>
      </c>
      <c r="C5" s="16">
        <v>5</v>
      </c>
      <c r="D5" s="16">
        <v>5</v>
      </c>
      <c r="E5" s="16">
        <v>0</v>
      </c>
      <c r="F5" s="16">
        <v>5</v>
      </c>
      <c r="G5" s="16"/>
      <c r="H5" s="16">
        <v>5</v>
      </c>
      <c r="I5" s="17">
        <f>COUNTIF(C5:H5,0)</f>
        <v>1</v>
      </c>
    </row>
    <row r="6" spans="1:9" x14ac:dyDescent="0.35">
      <c r="A6" s="19" t="s">
        <v>21</v>
      </c>
      <c r="B6" s="20"/>
      <c r="C6" s="21">
        <f t="shared" ref="C6:H6" si="0">IF(C5="","",SUM(C4:C5))</f>
        <v>10</v>
      </c>
      <c r="D6" s="21">
        <f t="shared" si="0"/>
        <v>10</v>
      </c>
      <c r="E6" s="21">
        <f t="shared" si="0"/>
        <v>5</v>
      </c>
      <c r="F6" s="21">
        <f t="shared" si="0"/>
        <v>10</v>
      </c>
      <c r="G6" s="21">
        <v>0</v>
      </c>
      <c r="H6" s="21">
        <f t="shared" si="0"/>
        <v>10</v>
      </c>
      <c r="I6" s="17">
        <f>COUNTIF(C6:H6,"&lt;10")</f>
        <v>2</v>
      </c>
    </row>
    <row r="7" spans="1:9" s="9" customFormat="1" x14ac:dyDescent="0.35">
      <c r="A7" s="10" t="s">
        <v>22</v>
      </c>
      <c r="B7" s="11"/>
      <c r="C7" s="12"/>
      <c r="D7" s="12"/>
      <c r="E7" s="12"/>
      <c r="F7" s="12"/>
      <c r="G7" s="12"/>
      <c r="H7" s="12"/>
      <c r="I7" s="13"/>
    </row>
    <row r="8" spans="1:9" x14ac:dyDescent="0.35">
      <c r="A8" s="22" t="s">
        <v>23</v>
      </c>
      <c r="B8" s="23" t="s">
        <v>18</v>
      </c>
      <c r="C8" s="24" t="s">
        <v>24</v>
      </c>
      <c r="D8" s="24" t="s">
        <v>24</v>
      </c>
      <c r="E8" s="24" t="s">
        <v>24</v>
      </c>
      <c r="F8" s="24" t="s">
        <v>24</v>
      </c>
      <c r="G8" s="24"/>
      <c r="H8" s="24" t="s">
        <v>24</v>
      </c>
      <c r="I8" s="25">
        <f t="shared" ref="I8:I42" si="1">COUNTIF(C8:H8,"N")</f>
        <v>0</v>
      </c>
    </row>
    <row r="9" spans="1:9" x14ac:dyDescent="0.35">
      <c r="A9" s="22" t="s">
        <v>25</v>
      </c>
      <c r="B9" s="26"/>
      <c r="C9" s="24" t="s">
        <v>24</v>
      </c>
      <c r="D9" s="24" t="s">
        <v>24</v>
      </c>
      <c r="E9" s="24" t="s">
        <v>24</v>
      </c>
      <c r="F9" s="24" t="s">
        <v>24</v>
      </c>
      <c r="G9" s="24"/>
      <c r="H9" s="24" t="s">
        <v>24</v>
      </c>
      <c r="I9" s="25">
        <f t="shared" si="1"/>
        <v>0</v>
      </c>
    </row>
    <row r="10" spans="1:9" x14ac:dyDescent="0.35">
      <c r="A10" s="27" t="s">
        <v>26</v>
      </c>
      <c r="B10" s="23" t="s">
        <v>20</v>
      </c>
      <c r="C10" s="24" t="s">
        <v>24</v>
      </c>
      <c r="D10" s="24" t="s">
        <v>24</v>
      </c>
      <c r="E10" s="24" t="s">
        <v>24</v>
      </c>
      <c r="F10" s="24" t="s">
        <v>24</v>
      </c>
      <c r="G10" s="24"/>
      <c r="H10" s="24" t="s">
        <v>24</v>
      </c>
      <c r="I10" s="25">
        <f t="shared" si="1"/>
        <v>0</v>
      </c>
    </row>
    <row r="11" spans="1:9" ht="39.4" x14ac:dyDescent="0.35">
      <c r="A11" s="27" t="s">
        <v>27</v>
      </c>
      <c r="B11" s="28"/>
      <c r="C11" s="24" t="s">
        <v>24</v>
      </c>
      <c r="D11" s="24" t="s">
        <v>24</v>
      </c>
      <c r="E11" s="24" t="s">
        <v>24</v>
      </c>
      <c r="F11" s="24" t="s">
        <v>24</v>
      </c>
      <c r="G11" s="24"/>
      <c r="H11" s="24" t="s">
        <v>24</v>
      </c>
      <c r="I11" s="25">
        <f t="shared" si="1"/>
        <v>0</v>
      </c>
    </row>
    <row r="12" spans="1:9" x14ac:dyDescent="0.35">
      <c r="A12" s="27" t="s">
        <v>28</v>
      </c>
      <c r="B12" s="28"/>
      <c r="C12" s="24" t="s">
        <v>24</v>
      </c>
      <c r="D12" s="24" t="s">
        <v>24</v>
      </c>
      <c r="E12" s="24" t="s">
        <v>24</v>
      </c>
      <c r="F12" s="24" t="s">
        <v>24</v>
      </c>
      <c r="G12" s="24"/>
      <c r="H12" s="24" t="s">
        <v>24</v>
      </c>
      <c r="I12" s="25">
        <f t="shared" si="1"/>
        <v>0</v>
      </c>
    </row>
    <row r="13" spans="1:9" ht="52.5" x14ac:dyDescent="0.35">
      <c r="A13" s="27" t="s">
        <v>29</v>
      </c>
      <c r="B13" s="28"/>
      <c r="C13" s="24" t="s">
        <v>30</v>
      </c>
      <c r="D13" s="24" t="s">
        <v>24</v>
      </c>
      <c r="E13" s="24" t="s">
        <v>24</v>
      </c>
      <c r="F13" s="24" t="s">
        <v>24</v>
      </c>
      <c r="G13" s="24"/>
      <c r="H13" s="24" t="s">
        <v>24</v>
      </c>
      <c r="I13" s="25">
        <f t="shared" si="1"/>
        <v>1</v>
      </c>
    </row>
    <row r="14" spans="1:9" ht="26.25" x14ac:dyDescent="0.35">
      <c r="A14" s="27" t="s">
        <v>31</v>
      </c>
      <c r="B14" s="28"/>
      <c r="C14" s="24" t="s">
        <v>24</v>
      </c>
      <c r="D14" s="24" t="s">
        <v>24</v>
      </c>
      <c r="E14" s="24" t="s">
        <v>24</v>
      </c>
      <c r="F14" s="24" t="s">
        <v>24</v>
      </c>
      <c r="G14" s="24"/>
      <c r="H14" s="24" t="s">
        <v>24</v>
      </c>
      <c r="I14" s="25">
        <f t="shared" si="1"/>
        <v>0</v>
      </c>
    </row>
    <row r="15" spans="1:9" ht="26.25" x14ac:dyDescent="0.35">
      <c r="A15" s="27" t="s">
        <v>32</v>
      </c>
      <c r="B15" s="28"/>
      <c r="C15" s="24" t="s">
        <v>24</v>
      </c>
      <c r="D15" s="24" t="s">
        <v>24</v>
      </c>
      <c r="E15" s="24" t="s">
        <v>24</v>
      </c>
      <c r="F15" s="24" t="s">
        <v>24</v>
      </c>
      <c r="G15" s="24"/>
      <c r="H15" s="24" t="s">
        <v>24</v>
      </c>
      <c r="I15" s="25">
        <f t="shared" si="1"/>
        <v>0</v>
      </c>
    </row>
    <row r="16" spans="1:9" ht="26.25" x14ac:dyDescent="0.35">
      <c r="A16" s="27" t="s">
        <v>33</v>
      </c>
      <c r="B16" s="28"/>
      <c r="C16" s="24" t="s">
        <v>24</v>
      </c>
      <c r="D16" s="24" t="s">
        <v>24</v>
      </c>
      <c r="E16" s="24" t="s">
        <v>24</v>
      </c>
      <c r="F16" s="24" t="s">
        <v>24</v>
      </c>
      <c r="G16" s="24"/>
      <c r="H16" s="24" t="s">
        <v>24</v>
      </c>
      <c r="I16" s="25">
        <f t="shared" si="1"/>
        <v>0</v>
      </c>
    </row>
    <row r="17" spans="1:9" ht="26.25" x14ac:dyDescent="0.35">
      <c r="A17" s="27" t="s">
        <v>34</v>
      </c>
      <c r="B17" s="28"/>
      <c r="C17" s="24" t="s">
        <v>24</v>
      </c>
      <c r="D17" s="24" t="s">
        <v>24</v>
      </c>
      <c r="E17" s="24" t="s">
        <v>24</v>
      </c>
      <c r="F17" s="24" t="s">
        <v>24</v>
      </c>
      <c r="G17" s="24"/>
      <c r="H17" s="24" t="s">
        <v>24</v>
      </c>
      <c r="I17" s="25">
        <f t="shared" si="1"/>
        <v>0</v>
      </c>
    </row>
    <row r="18" spans="1:9" ht="26.25" x14ac:dyDescent="0.35">
      <c r="A18" s="27" t="s">
        <v>35</v>
      </c>
      <c r="B18" s="28"/>
      <c r="C18" s="24" t="s">
        <v>24</v>
      </c>
      <c r="D18" s="24" t="s">
        <v>24</v>
      </c>
      <c r="E18" s="24" t="s">
        <v>24</v>
      </c>
      <c r="F18" s="24" t="s">
        <v>24</v>
      </c>
      <c r="G18" s="24"/>
      <c r="H18" s="24" t="s">
        <v>24</v>
      </c>
      <c r="I18" s="25">
        <f t="shared" si="1"/>
        <v>0</v>
      </c>
    </row>
    <row r="19" spans="1:9" x14ac:dyDescent="0.35">
      <c r="A19" s="27" t="s">
        <v>36</v>
      </c>
      <c r="B19" s="23" t="s">
        <v>18</v>
      </c>
      <c r="C19" s="24" t="s">
        <v>24</v>
      </c>
      <c r="D19" s="24" t="s">
        <v>24</v>
      </c>
      <c r="E19" s="24" t="s">
        <v>24</v>
      </c>
      <c r="F19" s="24" t="s">
        <v>24</v>
      </c>
      <c r="G19" s="24"/>
      <c r="H19" s="24" t="s">
        <v>24</v>
      </c>
      <c r="I19" s="25">
        <f t="shared" si="1"/>
        <v>0</v>
      </c>
    </row>
    <row r="20" spans="1:9" x14ac:dyDescent="0.35">
      <c r="A20" s="27" t="s">
        <v>37</v>
      </c>
      <c r="B20" s="28"/>
      <c r="C20" s="24" t="s">
        <v>24</v>
      </c>
      <c r="D20" s="24" t="s">
        <v>24</v>
      </c>
      <c r="E20" s="24" t="s">
        <v>24</v>
      </c>
      <c r="F20" s="24" t="s">
        <v>24</v>
      </c>
      <c r="G20" s="24"/>
      <c r="H20" s="24" t="s">
        <v>24</v>
      </c>
      <c r="I20" s="25">
        <f t="shared" si="1"/>
        <v>0</v>
      </c>
    </row>
    <row r="21" spans="1:9" ht="52.5" x14ac:dyDescent="0.35">
      <c r="A21" s="27" t="s">
        <v>38</v>
      </c>
      <c r="B21" s="28"/>
      <c r="C21" s="24" t="s">
        <v>24</v>
      </c>
      <c r="D21" s="24" t="s">
        <v>24</v>
      </c>
      <c r="E21" s="24" t="s">
        <v>24</v>
      </c>
      <c r="F21" s="24" t="s">
        <v>24</v>
      </c>
      <c r="G21" s="24"/>
      <c r="H21" s="24" t="s">
        <v>24</v>
      </c>
      <c r="I21" s="25">
        <f t="shared" si="1"/>
        <v>0</v>
      </c>
    </row>
    <row r="22" spans="1:9" ht="26.25" x14ac:dyDescent="0.35">
      <c r="A22" s="27" t="s">
        <v>39</v>
      </c>
      <c r="B22" s="28"/>
      <c r="C22" s="24" t="s">
        <v>24</v>
      </c>
      <c r="D22" s="24" t="s">
        <v>24</v>
      </c>
      <c r="E22" s="24" t="s">
        <v>24</v>
      </c>
      <c r="F22" s="24" t="s">
        <v>24</v>
      </c>
      <c r="G22" s="24"/>
      <c r="H22" s="24" t="s">
        <v>24</v>
      </c>
      <c r="I22" s="25">
        <f t="shared" si="1"/>
        <v>0</v>
      </c>
    </row>
    <row r="23" spans="1:9" x14ac:dyDescent="0.35">
      <c r="A23" s="27" t="s">
        <v>40</v>
      </c>
      <c r="B23" s="28"/>
      <c r="C23" s="24" t="s">
        <v>24</v>
      </c>
      <c r="D23" s="24" t="s">
        <v>24</v>
      </c>
      <c r="E23" s="24" t="s">
        <v>24</v>
      </c>
      <c r="F23" s="24" t="s">
        <v>24</v>
      </c>
      <c r="G23" s="24"/>
      <c r="H23" s="24" t="s">
        <v>24</v>
      </c>
      <c r="I23" s="25">
        <f t="shared" si="1"/>
        <v>0</v>
      </c>
    </row>
    <row r="24" spans="1:9" x14ac:dyDescent="0.35">
      <c r="A24" s="27" t="s">
        <v>41</v>
      </c>
      <c r="B24" s="28"/>
      <c r="C24" s="24" t="s">
        <v>24</v>
      </c>
      <c r="D24" s="24" t="s">
        <v>24</v>
      </c>
      <c r="E24" s="24" t="s">
        <v>24</v>
      </c>
      <c r="F24" s="24" t="s">
        <v>24</v>
      </c>
      <c r="G24" s="24"/>
      <c r="H24" s="24" t="s">
        <v>24</v>
      </c>
      <c r="I24" s="25">
        <f t="shared" si="1"/>
        <v>0</v>
      </c>
    </row>
    <row r="25" spans="1:9" ht="26.25" x14ac:dyDescent="0.35">
      <c r="A25" s="27" t="s">
        <v>42</v>
      </c>
      <c r="B25" s="28"/>
      <c r="C25" s="24" t="s">
        <v>24</v>
      </c>
      <c r="D25" s="24" t="s">
        <v>24</v>
      </c>
      <c r="E25" s="24" t="s">
        <v>24</v>
      </c>
      <c r="F25" s="24" t="s">
        <v>24</v>
      </c>
      <c r="G25" s="24"/>
      <c r="H25" s="24" t="s">
        <v>24</v>
      </c>
      <c r="I25" s="25">
        <f t="shared" si="1"/>
        <v>0</v>
      </c>
    </row>
    <row r="26" spans="1:9" ht="39.4" x14ac:dyDescent="0.35">
      <c r="A26" s="27" t="s">
        <v>43</v>
      </c>
      <c r="B26" s="28"/>
      <c r="C26" s="24" t="s">
        <v>24</v>
      </c>
      <c r="D26" s="24" t="s">
        <v>24</v>
      </c>
      <c r="E26" s="24" t="s">
        <v>24</v>
      </c>
      <c r="F26" s="24" t="s">
        <v>24</v>
      </c>
      <c r="G26" s="24"/>
      <c r="H26" s="24" t="s">
        <v>24</v>
      </c>
      <c r="I26" s="25">
        <f t="shared" si="1"/>
        <v>0</v>
      </c>
    </row>
    <row r="27" spans="1:9" ht="26.25" x14ac:dyDescent="0.35">
      <c r="A27" s="27" t="s">
        <v>44</v>
      </c>
      <c r="B27" s="28"/>
      <c r="C27" s="24" t="s">
        <v>24</v>
      </c>
      <c r="D27" s="24" t="s">
        <v>24</v>
      </c>
      <c r="E27" s="24" t="s">
        <v>24</v>
      </c>
      <c r="F27" s="24" t="s">
        <v>24</v>
      </c>
      <c r="G27" s="24"/>
      <c r="H27" s="24" t="s">
        <v>24</v>
      </c>
      <c r="I27" s="25">
        <f t="shared" si="1"/>
        <v>0</v>
      </c>
    </row>
    <row r="28" spans="1:9" x14ac:dyDescent="0.35">
      <c r="A28" s="27" t="s">
        <v>45</v>
      </c>
      <c r="B28" s="28"/>
      <c r="C28" s="24" t="s">
        <v>24</v>
      </c>
      <c r="D28" s="24" t="s">
        <v>24</v>
      </c>
      <c r="E28" s="24" t="s">
        <v>24</v>
      </c>
      <c r="F28" s="24" t="s">
        <v>24</v>
      </c>
      <c r="G28" s="24"/>
      <c r="H28" s="24" t="s">
        <v>24</v>
      </c>
      <c r="I28" s="25">
        <f t="shared" si="1"/>
        <v>0</v>
      </c>
    </row>
    <row r="29" spans="1:9" x14ac:dyDescent="0.35">
      <c r="A29" s="27" t="s">
        <v>46</v>
      </c>
      <c r="B29" s="28"/>
      <c r="C29" s="24" t="s">
        <v>24</v>
      </c>
      <c r="D29" s="24" t="s">
        <v>24</v>
      </c>
      <c r="E29" s="24" t="s">
        <v>24</v>
      </c>
      <c r="F29" s="24" t="s">
        <v>24</v>
      </c>
      <c r="G29" s="24"/>
      <c r="H29" s="24" t="s">
        <v>24</v>
      </c>
      <c r="I29" s="25">
        <f t="shared" si="1"/>
        <v>0</v>
      </c>
    </row>
    <row r="30" spans="1:9" x14ac:dyDescent="0.35">
      <c r="A30" s="27" t="s">
        <v>47</v>
      </c>
      <c r="B30" s="28"/>
      <c r="C30" s="24" t="s">
        <v>24</v>
      </c>
      <c r="D30" s="24" t="s">
        <v>24</v>
      </c>
      <c r="E30" s="24" t="s">
        <v>24</v>
      </c>
      <c r="F30" s="24" t="s">
        <v>24</v>
      </c>
      <c r="G30" s="24"/>
      <c r="H30" s="24" t="s">
        <v>24</v>
      </c>
      <c r="I30" s="25">
        <f t="shared" si="1"/>
        <v>0</v>
      </c>
    </row>
    <row r="31" spans="1:9" x14ac:dyDescent="0.35">
      <c r="A31" s="27" t="s">
        <v>48</v>
      </c>
      <c r="B31" s="28"/>
      <c r="C31" s="24" t="s">
        <v>24</v>
      </c>
      <c r="D31" s="24" t="s">
        <v>24</v>
      </c>
      <c r="E31" s="24" t="s">
        <v>24</v>
      </c>
      <c r="F31" s="24" t="s">
        <v>24</v>
      </c>
      <c r="G31" s="24"/>
      <c r="H31" s="24" t="s">
        <v>24</v>
      </c>
      <c r="I31" s="25">
        <f t="shared" si="1"/>
        <v>0</v>
      </c>
    </row>
    <row r="32" spans="1:9" x14ac:dyDescent="0.35">
      <c r="A32" s="27" t="s">
        <v>49</v>
      </c>
      <c r="B32" s="26"/>
      <c r="C32" s="24" t="s">
        <v>24</v>
      </c>
      <c r="D32" s="24" t="s">
        <v>24</v>
      </c>
      <c r="E32" s="24" t="s">
        <v>24</v>
      </c>
      <c r="F32" s="24" t="s">
        <v>24</v>
      </c>
      <c r="G32" s="24"/>
      <c r="H32" s="24" t="s">
        <v>24</v>
      </c>
      <c r="I32" s="25">
        <f t="shared" si="1"/>
        <v>0</v>
      </c>
    </row>
    <row r="33" spans="1:9" ht="26.25" x14ac:dyDescent="0.35">
      <c r="A33" s="27" t="s">
        <v>50</v>
      </c>
      <c r="B33" s="23" t="s">
        <v>51</v>
      </c>
      <c r="C33" s="24" t="s">
        <v>24</v>
      </c>
      <c r="D33" s="24" t="s">
        <v>24</v>
      </c>
      <c r="E33" s="24" t="s">
        <v>24</v>
      </c>
      <c r="F33" s="24" t="s">
        <v>24</v>
      </c>
      <c r="G33" s="24"/>
      <c r="H33" s="24" t="s">
        <v>24</v>
      </c>
      <c r="I33" s="25">
        <f t="shared" si="1"/>
        <v>0</v>
      </c>
    </row>
    <row r="34" spans="1:9" ht="26.25" x14ac:dyDescent="0.35">
      <c r="A34" s="27" t="s">
        <v>52</v>
      </c>
      <c r="B34" s="28"/>
      <c r="C34" s="24" t="s">
        <v>24</v>
      </c>
      <c r="D34" s="24" t="s">
        <v>24</v>
      </c>
      <c r="E34" s="24" t="s">
        <v>24</v>
      </c>
      <c r="F34" s="24" t="s">
        <v>24</v>
      </c>
      <c r="G34" s="24"/>
      <c r="H34" s="24" t="s">
        <v>24</v>
      </c>
      <c r="I34" s="25">
        <f t="shared" si="1"/>
        <v>0</v>
      </c>
    </row>
    <row r="35" spans="1:9" ht="26.25" x14ac:dyDescent="0.35">
      <c r="A35" s="27" t="s">
        <v>53</v>
      </c>
      <c r="B35" s="28"/>
      <c r="C35" s="24" t="s">
        <v>30</v>
      </c>
      <c r="D35" s="24" t="s">
        <v>24</v>
      </c>
      <c r="E35" s="24" t="s">
        <v>24</v>
      </c>
      <c r="F35" s="24" t="s">
        <v>24</v>
      </c>
      <c r="G35" s="24"/>
      <c r="H35" s="24" t="s">
        <v>24</v>
      </c>
      <c r="I35" s="25">
        <f t="shared" si="1"/>
        <v>1</v>
      </c>
    </row>
    <row r="36" spans="1:9" x14ac:dyDescent="0.35">
      <c r="A36" s="27" t="s">
        <v>54</v>
      </c>
      <c r="B36" s="29" t="s">
        <v>18</v>
      </c>
      <c r="C36" s="24" t="s">
        <v>24</v>
      </c>
      <c r="D36" s="24" t="s">
        <v>24</v>
      </c>
      <c r="E36" s="24" t="s">
        <v>24</v>
      </c>
      <c r="F36" s="24" t="s">
        <v>24</v>
      </c>
      <c r="G36" s="24"/>
      <c r="H36" s="24" t="s">
        <v>24</v>
      </c>
      <c r="I36" s="25">
        <f>COUNTIF(C36:H36,"N")</f>
        <v>0</v>
      </c>
    </row>
    <row r="37" spans="1:9" x14ac:dyDescent="0.35">
      <c r="A37" s="27" t="s">
        <v>55</v>
      </c>
      <c r="B37" s="29"/>
      <c r="C37" s="24" t="s">
        <v>24</v>
      </c>
      <c r="D37" s="24" t="s">
        <v>24</v>
      </c>
      <c r="E37" s="24" t="s">
        <v>24</v>
      </c>
      <c r="F37" s="24" t="s">
        <v>24</v>
      </c>
      <c r="G37" s="24"/>
      <c r="H37" s="24" t="s">
        <v>24</v>
      </c>
      <c r="I37" s="25">
        <f>COUNTIF(C37:H37,"N")</f>
        <v>0</v>
      </c>
    </row>
    <row r="38" spans="1:9" ht="26.25" x14ac:dyDescent="0.35">
      <c r="A38" s="27" t="s">
        <v>56</v>
      </c>
      <c r="B38" s="29"/>
      <c r="C38" s="24" t="s">
        <v>24</v>
      </c>
      <c r="D38" s="24" t="s">
        <v>24</v>
      </c>
      <c r="E38" s="24" t="s">
        <v>24</v>
      </c>
      <c r="F38" s="24" t="s">
        <v>24</v>
      </c>
      <c r="G38" s="24"/>
      <c r="H38" s="24" t="s">
        <v>24</v>
      </c>
      <c r="I38" s="25">
        <f>COUNTIF(C38:H38,"N")</f>
        <v>0</v>
      </c>
    </row>
    <row r="39" spans="1:9" ht="39.4" x14ac:dyDescent="0.35">
      <c r="A39" s="30" t="s">
        <v>57</v>
      </c>
      <c r="B39" s="31" t="s">
        <v>58</v>
      </c>
      <c r="C39" s="24" t="s">
        <v>24</v>
      </c>
      <c r="D39" s="24" t="s">
        <v>24</v>
      </c>
      <c r="E39" s="24" t="s">
        <v>24</v>
      </c>
      <c r="F39" s="24" t="s">
        <v>24</v>
      </c>
      <c r="G39" s="24"/>
      <c r="H39" s="24" t="s">
        <v>24</v>
      </c>
      <c r="I39" s="25">
        <f>COUNTIF(C39:H39,"N")</f>
        <v>0</v>
      </c>
    </row>
    <row r="40" spans="1:9" ht="26.25" x14ac:dyDescent="0.35">
      <c r="A40" s="30" t="s">
        <v>59</v>
      </c>
      <c r="B40" s="32"/>
      <c r="C40" s="24" t="s">
        <v>24</v>
      </c>
      <c r="D40" s="24" t="s">
        <v>24</v>
      </c>
      <c r="E40" s="24" t="s">
        <v>24</v>
      </c>
      <c r="F40" s="24" t="s">
        <v>24</v>
      </c>
      <c r="G40" s="24"/>
      <c r="H40" s="24" t="s">
        <v>24</v>
      </c>
      <c r="I40" s="25">
        <f>COUNTIF(C40:H40,"N")</f>
        <v>0</v>
      </c>
    </row>
    <row r="41" spans="1:9" ht="26.25" x14ac:dyDescent="0.35">
      <c r="A41" s="22" t="s">
        <v>60</v>
      </c>
      <c r="B41" s="33" t="s">
        <v>61</v>
      </c>
      <c r="C41" s="24" t="s">
        <v>24</v>
      </c>
      <c r="D41" s="24" t="s">
        <v>24</v>
      </c>
      <c r="E41" s="24" t="s">
        <v>24</v>
      </c>
      <c r="F41" s="24" t="s">
        <v>24</v>
      </c>
      <c r="G41" s="24"/>
      <c r="H41" s="24" t="s">
        <v>24</v>
      </c>
      <c r="I41" s="25">
        <f t="shared" si="1"/>
        <v>0</v>
      </c>
    </row>
    <row r="42" spans="1:9" s="9" customFormat="1" x14ac:dyDescent="0.35">
      <c r="A42" s="34" t="s">
        <v>62</v>
      </c>
      <c r="B42" s="35"/>
      <c r="C42" s="36" t="str">
        <f>IF(C41="","",IF(OR(C8="N",C9="N",C10="N",C11="N",C12="N",C13="N",C14="N",C15="N",C16="N",C17="N",C18="N",C19="N",C20="N",C21="N",C22="N",C23="N",C24="N",C25="N",C26="N",C27="N",C28="N",C29="N",C30="N",C31="N",C32="N",C33="N",C34="N",C35="N",C36="N",C37="N",C38="N",C39="N",C40="N",C41="N"),"N","Y"))</f>
        <v>N</v>
      </c>
      <c r="D42" s="36" t="str">
        <f>IF(D41="","",IF(OR(D8="N",D9="N",D10="N",D11="N",D12="N",D13="N",D14="N",D15="N",D16="N",D17="N",D18="N",D19="N",D20="N",D21="N",D22="N",D23="N",D24="N",D25="N",D26="N",D27="N",D28="N",D29="N",D30="N",D31="N",D32="N",D33="N",D34="N",D35="N",D36="N",D37="N",D38="N",D39="N",D40="N",D41="N"),"N","Y"))</f>
        <v>Y</v>
      </c>
      <c r="E42" s="36" t="str">
        <f>IF(E41="","",IF(OR(E8="N",E9="N",E10="N",E11="N",E12="N",E13="N",E14="N",E15="N",E16="N",E17="N",E18="N",E19="N",E20="N",E21="N",E22="N",E23="N",E24="N",E25="N",E26="N",E27="N",E28="N",E29="N",E30="N",E31="N",E32="N",E33="N",E34="N",E35="N",E36="N",E37="N",E38="N",E39="N",E40="N",E41="N"),"N","Y"))</f>
        <v>Y</v>
      </c>
      <c r="F42" s="36" t="str">
        <f>IF(F41="","",IF(OR(F8="N",F9="N",F10="N",F11="N",F12="N",F13="N",F14="N",F15="N",F16="N",F17="N",F18="N",F19="N",F20="N",F21="N",F22="N",F23="N",F24="N",F25="N",F26="N",F27="N",F28="N",F29="N",F30="N",F31="N",F32="N",F33="N",F34="N",F35="N",F36="N",F37="N",F38="N",F39="N",F40="N",F41="N"),"N","Y"))</f>
        <v>Y</v>
      </c>
      <c r="G42" s="36" t="s">
        <v>30</v>
      </c>
      <c r="H42" s="36" t="str">
        <f>IF(H41="","",IF(OR(H8="N",H9="N",H10="N",H11="N",H12="N",H13="N",H14="N",H15="N",H16="N",H17="N",H18="N",H19="N",H20="N",H21="N",H22="N",H23="N",H24="N",H25="N",H26="N",H27="N",H28="N",H29="N",H30="N",H31="N",H32="N",H33="N",H34="N",H35="N",H36="N",H37="N",H38="N",H39="N",H40="N",H41="N"),"N","Y"))</f>
        <v>Y</v>
      </c>
      <c r="I42" s="37">
        <f t="shared" si="1"/>
        <v>2</v>
      </c>
    </row>
    <row r="43" spans="1:9" s="9" customFormat="1" x14ac:dyDescent="0.35">
      <c r="A43" s="10" t="s">
        <v>63</v>
      </c>
      <c r="B43" s="38"/>
      <c r="C43" s="11"/>
      <c r="D43" s="11"/>
      <c r="E43" s="11"/>
      <c r="F43" s="11"/>
      <c r="G43" s="11"/>
      <c r="H43" s="11"/>
      <c r="I43" s="39"/>
    </row>
    <row r="44" spans="1:9" ht="26.25" x14ac:dyDescent="0.35">
      <c r="A44" s="40" t="s">
        <v>64</v>
      </c>
      <c r="B44" s="23" t="s">
        <v>20</v>
      </c>
      <c r="C44" s="24" t="s">
        <v>24</v>
      </c>
      <c r="D44" s="24" t="s">
        <v>24</v>
      </c>
      <c r="E44" s="24" t="s">
        <v>24</v>
      </c>
      <c r="F44" s="24" t="s">
        <v>24</v>
      </c>
      <c r="G44" s="24"/>
      <c r="H44" s="24" t="s">
        <v>24</v>
      </c>
      <c r="I44" s="25">
        <f>COUNTIF(C44:H44,"N")</f>
        <v>0</v>
      </c>
    </row>
    <row r="45" spans="1:9" ht="26.25" x14ac:dyDescent="0.35">
      <c r="A45" s="22" t="s">
        <v>65</v>
      </c>
      <c r="B45" s="26"/>
      <c r="C45" s="24" t="s">
        <v>24</v>
      </c>
      <c r="D45" s="24" t="s">
        <v>24</v>
      </c>
      <c r="E45" s="24" t="s">
        <v>24</v>
      </c>
      <c r="F45" s="24" t="s">
        <v>24</v>
      </c>
      <c r="G45" s="24"/>
      <c r="H45" s="24" t="s">
        <v>24</v>
      </c>
      <c r="I45" s="25">
        <f>COUNTIF(C45:H45,"N")</f>
        <v>0</v>
      </c>
    </row>
    <row r="46" spans="1:9" ht="26.25" x14ac:dyDescent="0.35">
      <c r="A46" s="40" t="s">
        <v>66</v>
      </c>
      <c r="B46" s="23" t="s">
        <v>51</v>
      </c>
      <c r="C46" s="41">
        <v>1</v>
      </c>
      <c r="D46" s="41">
        <v>0.94640000000000002</v>
      </c>
      <c r="E46" s="41">
        <v>0.98570000000000002</v>
      </c>
      <c r="F46" s="41">
        <v>1</v>
      </c>
      <c r="G46" s="41"/>
      <c r="H46" s="41">
        <v>0.96140000000000003</v>
      </c>
      <c r="I46" s="42"/>
    </row>
    <row r="47" spans="1:9" ht="26.25" x14ac:dyDescent="0.35">
      <c r="A47" s="40" t="s">
        <v>67</v>
      </c>
      <c r="B47" s="28"/>
      <c r="C47" s="41">
        <v>0</v>
      </c>
      <c r="D47" s="41">
        <v>0</v>
      </c>
      <c r="E47" s="41">
        <v>0</v>
      </c>
      <c r="F47" s="41">
        <v>0</v>
      </c>
      <c r="G47" s="41"/>
      <c r="H47" s="41">
        <v>0</v>
      </c>
      <c r="I47" s="42"/>
    </row>
    <row r="48" spans="1:9" ht="26.25" x14ac:dyDescent="0.35">
      <c r="A48" s="43" t="s">
        <v>68</v>
      </c>
      <c r="B48" s="26"/>
      <c r="C48" s="24" t="s">
        <v>24</v>
      </c>
      <c r="D48" s="24" t="s">
        <v>24</v>
      </c>
      <c r="E48" s="24" t="s">
        <v>24</v>
      </c>
      <c r="F48" s="24" t="s">
        <v>24</v>
      </c>
      <c r="G48" s="24"/>
      <c r="H48" s="24" t="s">
        <v>24</v>
      </c>
      <c r="I48" s="25">
        <f>COUNTIF(C48:H48,"N")</f>
        <v>0</v>
      </c>
    </row>
    <row r="49" spans="1:9" s="9" customFormat="1" x14ac:dyDescent="0.35">
      <c r="A49" s="10" t="s">
        <v>69</v>
      </c>
      <c r="B49" s="11"/>
      <c r="C49" s="44"/>
      <c r="D49" s="44"/>
      <c r="E49" s="44"/>
      <c r="F49" s="44"/>
      <c r="G49" s="44"/>
      <c r="H49" s="44"/>
      <c r="I49" s="45"/>
    </row>
    <row r="50" spans="1:9" x14ac:dyDescent="0.35">
      <c r="A50" s="40" t="s">
        <v>70</v>
      </c>
      <c r="B50" s="46" t="s">
        <v>20</v>
      </c>
      <c r="C50" s="47" t="s">
        <v>30</v>
      </c>
      <c r="D50" s="47" t="s">
        <v>24</v>
      </c>
      <c r="E50" s="47" t="s">
        <v>24</v>
      </c>
      <c r="F50" s="47" t="s">
        <v>30</v>
      </c>
      <c r="G50" s="47"/>
      <c r="H50" s="47" t="s">
        <v>30</v>
      </c>
      <c r="I50" s="25">
        <f>COUNTIF(C50:H50,"Y")</f>
        <v>2</v>
      </c>
    </row>
  </sheetData>
  <mergeCells count="12">
    <mergeCell ref="B33:B35"/>
    <mergeCell ref="B36:B38"/>
    <mergeCell ref="B39:B40"/>
    <mergeCell ref="A42:B42"/>
    <mergeCell ref="B44:B45"/>
    <mergeCell ref="B46:B48"/>
    <mergeCell ref="B1:B2"/>
    <mergeCell ref="I1:I2"/>
    <mergeCell ref="A6:B6"/>
    <mergeCell ref="B8:B9"/>
    <mergeCell ref="B10:B18"/>
    <mergeCell ref="B19:B32"/>
  </mergeCells>
  <conditionalFormatting sqref="C4:H5">
    <cfRule type="expression" dxfId="9" priority="2">
      <formula>AND(CELL("type",C4)="v",C4&lt;5)</formula>
    </cfRule>
  </conditionalFormatting>
  <conditionalFormatting sqref="C6:H6">
    <cfRule type="expression" dxfId="8" priority="5">
      <formula>AND(CELL("type",C6)="v",C6&lt;10)</formula>
    </cfRule>
  </conditionalFormatting>
  <conditionalFormatting sqref="C8:H42">
    <cfRule type="cellIs" dxfId="7" priority="9" operator="equal">
      <formula>"N"</formula>
    </cfRule>
  </conditionalFormatting>
  <conditionalFormatting sqref="C44:H45">
    <cfRule type="cellIs" dxfId="6" priority="4" stopIfTrue="1" operator="equal">
      <formula>"N"</formula>
    </cfRule>
  </conditionalFormatting>
  <conditionalFormatting sqref="C46:H47">
    <cfRule type="cellIs" dxfId="5" priority="8" operator="equal">
      <formula>"N"</formula>
    </cfRule>
  </conditionalFormatting>
  <conditionalFormatting sqref="C48:H48">
    <cfRule type="cellIs" dxfId="4" priority="3" stopIfTrue="1" operator="equal">
      <formula>"N"</formula>
    </cfRule>
  </conditionalFormatting>
  <conditionalFormatting sqref="C50:H50">
    <cfRule type="expression" dxfId="3" priority="10" stopIfTrue="1">
      <formula>C$50="Y"</formula>
    </cfRule>
  </conditionalFormatting>
  <conditionalFormatting sqref="I4:I6">
    <cfRule type="cellIs" dxfId="2" priority="1" operator="greaterThan">
      <formula>0</formula>
    </cfRule>
  </conditionalFormatting>
  <conditionalFormatting sqref="I8:I42 I44:I48">
    <cfRule type="cellIs" dxfId="1" priority="7" operator="greaterThan">
      <formula>0</formula>
    </cfRule>
  </conditionalFormatting>
  <conditionalFormatting sqref="I50">
    <cfRule type="cellIs" dxfId="0" priority="6" operator="greaterThan">
      <formula>0</formula>
    </cfRule>
  </conditionalFormatting>
  <printOptions horizontalCentered="1"/>
  <pageMargins left="0.7" right="0.7" top="0.75" bottom="0.75" header="0.3" footer="0.3"/>
  <pageSetup paperSize="5" orientation="portrait" r:id="rId1"/>
  <headerFooter>
    <oddHeader>&amp;CRFA 2025-206 Scoring Sheets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e2a4f69-3a29-4b24-b170-d37fab3647f8" xsi:nil="true"/>
    <_ip_UnifiedCompliancePolicyProperties xmlns="http://schemas.microsoft.com/sharepoint/v3" xsi:nil="true"/>
    <lcf76f155ced4ddcb4097134ff3c332f xmlns="31c33541-f0e7-4482-9c8a-fb53b33b07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E4E983-7F28-4F90-89F5-32D744CBB16C}"/>
</file>

<file path=customXml/itemProps2.xml><?xml version="1.0" encoding="utf-8"?>
<ds:datastoreItem xmlns:ds="http://schemas.openxmlformats.org/officeDocument/2006/customXml" ds:itemID="{4AEAFB59-A63C-4202-B61F-237A3FC8733F}"/>
</file>

<file path=customXml/itemProps3.xml><?xml version="1.0" encoding="utf-8"?>
<ds:datastoreItem xmlns:ds="http://schemas.openxmlformats.org/officeDocument/2006/customXml" ds:itemID="{F22BEEFB-C98A-41FB-BC61-76CD41EF1E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 scores</vt:lpstr>
      <vt:lpstr>'enter scores'!Print_Titles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dcterms:created xsi:type="dcterms:W3CDTF">2025-03-14T16:44:04Z</dcterms:created>
  <dcterms:modified xsi:type="dcterms:W3CDTF">2025-03-14T16:46:35Z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