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5 Spreadsheets/2025-206 HOME RD/"/>
    </mc:Choice>
  </mc:AlternateContent>
  <xr:revisionPtr revIDLastSave="2" documentId="8_{4BADC935-96A4-42CB-ABBB-1E50D372019B}" xr6:coauthVersionLast="47" xr6:coauthVersionMax="47" xr10:uidLastSave="{2BEC21D0-76F4-40CB-9C80-C3345BADDCE0}"/>
  <bookViews>
    <workbookView xWindow="-98" yWindow="-98" windowWidth="19396" windowHeight="11475" xr2:uid="{B493FC6E-7FF8-4A45-9437-0C99A6DCF020}"/>
  </bookViews>
  <sheets>
    <sheet name="Recommendations" sheetId="1" r:id="rId1"/>
  </sheets>
  <definedNames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4" i="1"/>
  <c r="L11" i="1"/>
  <c r="L8" i="1"/>
  <c r="F2" i="1"/>
  <c r="F3" i="1" s="1"/>
</calcChain>
</file>

<file path=xl/sharedStrings.xml><?xml version="1.0" encoding="utf-8"?>
<sst xmlns="http://schemas.openxmlformats.org/spreadsheetml/2006/main" count="88" uniqueCount="59">
  <si>
    <t>Total HOME Available for RFA</t>
  </si>
  <si>
    <t xml:space="preserve">$7 million of Live Local SAIL has been made available in this RFA.  Each Application will be awarded a portion of the total available.  The Live Local SAIL funding amount may increase or decrease in credit underwriting, based on overall awards.  </t>
  </si>
  <si>
    <t>Total HOME Allocated</t>
  </si>
  <si>
    <t>Total HOME Remaining</t>
  </si>
  <si>
    <t>Application Number</t>
  </si>
  <si>
    <t>Name of Development</t>
  </si>
  <si>
    <t>County</t>
  </si>
  <si>
    <t>County Size</t>
  </si>
  <si>
    <t>RAO</t>
  </si>
  <si>
    <t>Name of Applicant</t>
  </si>
  <si>
    <t>Name of Developers</t>
  </si>
  <si>
    <t>Total Units</t>
  </si>
  <si>
    <t>Demo.</t>
  </si>
  <si>
    <t>Eligible HOME Request Amount</t>
  </si>
  <si>
    <t>Eligible for Funding?</t>
  </si>
  <si>
    <t>County Award Tally</t>
  </si>
  <si>
    <t>Tier Level</t>
  </si>
  <si>
    <t>Points</t>
  </si>
  <si>
    <t>Qualified for CHDO Goal?</t>
  </si>
  <si>
    <t>HOME Funding Experience Preference</t>
  </si>
  <si>
    <t>Previous Affordable Housing Experience Funding Preference</t>
  </si>
  <si>
    <t>Eligible HOME Request as % of Maximum</t>
  </si>
  <si>
    <t>Match as % of HOME request amount</t>
  </si>
  <si>
    <t>Florida Job Creation Preference</t>
  </si>
  <si>
    <t>Lottery</t>
  </si>
  <si>
    <t>Fund?</t>
  </si>
  <si>
    <t>CHDO Goal</t>
  </si>
  <si>
    <t>2025-368SH</t>
  </si>
  <si>
    <t xml:space="preserve">Sweetwater Apartments Phase III </t>
  </si>
  <si>
    <t>Columbia</t>
  </si>
  <si>
    <t>S</t>
  </si>
  <si>
    <t>N Central</t>
  </si>
  <si>
    <t>Sweetwater Housing III, LLC</t>
  </si>
  <si>
    <t>ReVital Development Group, LLC; DDER Development, LLC; The Greater Lake City Community Development Corporation, Inc.</t>
  </si>
  <si>
    <t>F</t>
  </si>
  <si>
    <t>Y</t>
  </si>
  <si>
    <t>Northwest RAO</t>
  </si>
  <si>
    <t>2025-369SH</t>
  </si>
  <si>
    <t>Fannie Lou Hamer Commons</t>
  </si>
  <si>
    <t>Wakulla</t>
  </si>
  <si>
    <t>NW</t>
  </si>
  <si>
    <t>Affordable Housing Solutions for Florida, Inc.</t>
  </si>
  <si>
    <t>Affordable Housing Solutions for Florida, Inc.; Stone Soup Development, Inc.</t>
  </si>
  <si>
    <t>E, Non-ALF</t>
  </si>
  <si>
    <t>South Central RAO</t>
  </si>
  <si>
    <t>2025-372SH</t>
  </si>
  <si>
    <t xml:space="preserve">Grove at Theater Road </t>
  </si>
  <si>
    <t>Hardee</t>
  </si>
  <si>
    <t>S Central</t>
  </si>
  <si>
    <t>NDA Grove Phase 1, LLC</t>
  </si>
  <si>
    <t>NDA Developer, LLC</t>
  </si>
  <si>
    <t>N</t>
  </si>
  <si>
    <t>North Central RAO</t>
  </si>
  <si>
    <t>2025-370SH</t>
  </si>
  <si>
    <t>Arbors Pointe</t>
  </si>
  <si>
    <t>ACRUVA Community FL15, LLC</t>
  </si>
  <si>
    <t>ACRUVA Community Developers, LLC</t>
  </si>
  <si>
    <t>Remaining Funding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</si>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</sst>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6" fontId="3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10" fontId="4" fillId="0" borderId="3" xfId="2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10" fontId="4" fillId="0" borderId="0" xfId="2" applyNumberFormat="1" applyFont="1" applyBorder="1" applyAlignment="1" applyProtection="1">
      <alignment horizontal="center" vertical="center" wrapText="1"/>
      <protection locked="0"/>
    </xf>
    <xf numFmtId="10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2" fillId="0" borderId="3" xfId="1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NumberFormat="1" applyFont="1" applyBorder="1" applyAlignment="1">
      <alignment horizontal="left"/>
    </xf>
    <xf numFmtId="44" fontId="4" fillId="0" borderId="0" xfId="0" applyNumberFormat="1" applyFont="1"/>
    <xf numFmtId="164" fontId="4" fillId="0" borderId="0" xfId="1" applyNumberFormat="1" applyFont="1" applyAlignment="1"/>
    <xf numFmtId="0" fontId="4" fillId="0" borderId="0" xfId="0" applyFont="1" applyAlignment="1">
      <alignment vertical="center"/>
    </xf>
    <xf numFmtId="164" fontId="4" fillId="0" borderId="0" xfId="1" applyNumberFormat="1" applyFont="1" applyFill="1" applyBorder="1" applyAlignment="1"/>
    <xf numFmtId="0" fontId="2" fillId="0" borderId="0" xfId="0" applyFont="1" applyAlignment="1" applyProtection="1">
      <alignment readingOrder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 readingOrder="1"/>
      <protection locked="0"/>
    </xf>
    <xf numFmtId="0" fontId="4" fillId="0" borderId="0" xfId="0" applyFont="1" applyAlignment="1" applyProtection="1">
      <alignment horizontal="center" wrapText="1" readingOrder="1"/>
      <protection locked="0"/>
    </xf>
    <xf numFmtId="4" fontId="4" fillId="0" borderId="0" xfId="0" applyNumberFormat="1" applyFont="1" applyAlignment="1" applyProtection="1">
      <alignment horizontal="right" wrapText="1" readingOrder="1"/>
      <protection locked="0"/>
    </xf>
    <xf numFmtId="3" fontId="4" fillId="0" borderId="0" xfId="0" applyNumberFormat="1" applyFont="1" applyAlignment="1" applyProtection="1">
      <alignment horizontal="right" wrapText="1" readingOrder="1"/>
      <protection locked="0"/>
    </xf>
    <xf numFmtId="10" fontId="4" fillId="0" borderId="0" xfId="2" applyNumberFormat="1" applyFont="1" applyFill="1" applyBorder="1" applyAlignment="1" applyProtection="1">
      <alignment horizontal="center" wrapText="1" readingOrder="1"/>
      <protection locked="0"/>
    </xf>
    <xf numFmtId="43" fontId="4" fillId="0" borderId="0" xfId="1" applyFont="1" applyFill="1" applyBorder="1" applyAlignment="1" applyProtection="1">
      <alignment horizontal="center" wrapText="1" readingOrder="1"/>
      <protection locked="0"/>
    </xf>
    <xf numFmtId="164" fontId="4" fillId="0" borderId="0" xfId="1" applyNumberFormat="1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48">
    <dxf>
      <fill>
        <patternFill>
          <bgColor rgb="FFFFCCFF"/>
        </patternFill>
      </fill>
    </dxf>
    <dxf>
      <fill>
        <patternFill>
          <bgColor theme="5" tint="0.5999633777886288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5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5" tint="0.5999633777886288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5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E78D-0357-4C54-A309-9092CA5C1008}">
  <sheetPr>
    <pageSetUpPr fitToPage="1"/>
  </sheetPr>
  <dimension ref="A1:V96"/>
  <sheetViews>
    <sheetView showGridLines="0" tabSelected="1" zoomScale="120" zoomScaleNormal="120" zoomScaleSheetLayoutView="7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B8" sqref="B8"/>
    </sheetView>
  </sheetViews>
  <sheetFormatPr defaultColWidth="9.1328125" defaultRowHeight="12" x14ac:dyDescent="0.4"/>
  <cols>
    <col min="1" max="1" width="8.59765625" style="27" customWidth="1"/>
    <col min="2" max="2" width="16.86328125" style="28" customWidth="1"/>
    <col min="3" max="3" width="7.3984375" style="27" customWidth="1"/>
    <col min="4" max="4" width="5.86328125" style="29" customWidth="1"/>
    <col min="5" max="5" width="7.86328125" style="27" customWidth="1"/>
    <col min="6" max="6" width="15" style="27" customWidth="1"/>
    <col min="7" max="7" width="14.1328125" style="27" customWidth="1"/>
    <col min="8" max="8" width="6" style="27" customWidth="1"/>
    <col min="9" max="9" width="5.73046875" style="27" bestFit="1" customWidth="1"/>
    <col min="10" max="10" width="11.86328125" style="29" customWidth="1"/>
    <col min="11" max="11" width="8.1328125" style="27" hidden="1" customWidth="1"/>
    <col min="12" max="12" width="5.265625" style="33" hidden="1" customWidth="1"/>
    <col min="13" max="13" width="5.265625" style="27" bestFit="1" customWidth="1"/>
    <col min="14" max="14" width="7.3984375" style="27" customWidth="1"/>
    <col min="15" max="15" width="7.86328125" style="27" customWidth="1"/>
    <col min="16" max="16" width="8.59765625" style="27" customWidth="1"/>
    <col min="17" max="17" width="11.59765625" style="27" customWidth="1"/>
    <col min="18" max="19" width="8.59765625" style="27" customWidth="1"/>
    <col min="20" max="20" width="9.1328125" style="27" customWidth="1"/>
    <col min="21" max="21" width="6.73046875" style="27" customWidth="1"/>
    <col min="22" max="22" width="10.59765625" style="27" hidden="1" customWidth="1"/>
    <col min="23" max="23" width="6.59765625" style="27" bestFit="1" customWidth="1"/>
    <col min="24" max="24" width="6.1328125" style="27" customWidth="1"/>
    <col min="25" max="16384" width="9.1328125" style="27"/>
  </cols>
  <sheetData>
    <row r="1" spans="1:22" s="22" customFormat="1" ht="24.95" customHeight="1" x14ac:dyDescent="0.4">
      <c r="A1" s="19" t="s">
        <v>0</v>
      </c>
      <c r="B1" s="20"/>
      <c r="C1" s="20"/>
      <c r="D1" s="20"/>
      <c r="E1" s="20"/>
      <c r="F1" s="21">
        <v>28000000</v>
      </c>
      <c r="I1" s="23" t="s">
        <v>1</v>
      </c>
      <c r="J1" s="23"/>
      <c r="K1" s="23"/>
      <c r="L1" s="23"/>
      <c r="M1" s="23"/>
      <c r="N1" s="23"/>
      <c r="O1" s="23"/>
      <c r="P1" s="23"/>
      <c r="Q1" s="23"/>
    </row>
    <row r="2" spans="1:22" s="22" customFormat="1" ht="14.45" customHeight="1" x14ac:dyDescent="0.4">
      <c r="A2" s="24" t="s">
        <v>2</v>
      </c>
      <c r="B2" s="25"/>
      <c r="C2" s="25"/>
      <c r="D2" s="25"/>
      <c r="E2" s="25"/>
      <c r="F2" s="21">
        <f>SUM(J6:J27)</f>
        <v>26550000</v>
      </c>
      <c r="I2" s="23"/>
      <c r="J2" s="23"/>
      <c r="K2" s="23"/>
      <c r="L2" s="23"/>
      <c r="M2" s="23"/>
      <c r="N2" s="23"/>
      <c r="O2" s="23"/>
      <c r="P2" s="23"/>
      <c r="Q2" s="23"/>
    </row>
    <row r="3" spans="1:22" s="22" customFormat="1" ht="14.45" customHeight="1" x14ac:dyDescent="0.4">
      <c r="A3" s="24" t="s">
        <v>3</v>
      </c>
      <c r="B3" s="25"/>
      <c r="C3" s="25"/>
      <c r="D3" s="25"/>
      <c r="E3" s="26"/>
      <c r="F3" s="21">
        <f>F1-F2</f>
        <v>1450000</v>
      </c>
      <c r="I3" s="23"/>
      <c r="J3" s="23"/>
      <c r="K3" s="23"/>
      <c r="L3" s="23"/>
      <c r="M3" s="23"/>
      <c r="N3" s="23"/>
      <c r="O3" s="23"/>
      <c r="P3" s="23"/>
      <c r="Q3" s="23"/>
    </row>
    <row r="4" spans="1:22" s="27" customFormat="1" x14ac:dyDescent="0.4">
      <c r="B4" s="28"/>
      <c r="D4" s="29"/>
      <c r="I4" s="30"/>
      <c r="J4" s="30"/>
      <c r="L4" s="31"/>
      <c r="P4" s="32"/>
      <c r="Q4" s="30"/>
      <c r="R4" s="30"/>
      <c r="S4" s="30"/>
      <c r="T4" s="30"/>
      <c r="U4" s="30"/>
    </row>
    <row r="5" spans="1:22" s="3" customFormat="1" ht="72" x14ac:dyDescent="0.3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21</v>
      </c>
      <c r="S5" s="1" t="s">
        <v>22</v>
      </c>
      <c r="T5" s="1" t="s">
        <v>23</v>
      </c>
      <c r="U5" s="1" t="s">
        <v>24</v>
      </c>
      <c r="V5" s="2" t="s">
        <v>25</v>
      </c>
    </row>
    <row r="6" spans="1:22" s="27" customFormat="1" x14ac:dyDescent="0.4">
      <c r="K6" s="33"/>
    </row>
    <row r="7" spans="1:22" s="27" customFormat="1" x14ac:dyDescent="0.4">
      <c r="A7" s="22" t="s">
        <v>26</v>
      </c>
      <c r="K7" s="33"/>
    </row>
    <row r="8" spans="1:22" s="34" customFormat="1" ht="93" x14ac:dyDescent="0.35">
      <c r="A8" s="4" t="s">
        <v>27</v>
      </c>
      <c r="B8" s="4" t="s">
        <v>28</v>
      </c>
      <c r="C8" s="4" t="s">
        <v>29</v>
      </c>
      <c r="D8" s="5" t="s">
        <v>30</v>
      </c>
      <c r="E8" s="4" t="s">
        <v>31</v>
      </c>
      <c r="F8" s="4" t="s">
        <v>32</v>
      </c>
      <c r="G8" s="4" t="s">
        <v>33</v>
      </c>
      <c r="H8" s="5">
        <v>24</v>
      </c>
      <c r="I8" s="5" t="s">
        <v>34</v>
      </c>
      <c r="J8" s="6">
        <v>6625000</v>
      </c>
      <c r="K8" s="7" t="s">
        <v>35</v>
      </c>
      <c r="L8" s="8" t="str">
        <f>VLOOKUP($C8,$C$14:$D$80,2)</f>
        <v>S</v>
      </c>
      <c r="M8" s="7">
        <v>1</v>
      </c>
      <c r="N8" s="8">
        <v>10</v>
      </c>
      <c r="O8" s="7" t="s">
        <v>35</v>
      </c>
      <c r="P8" s="7" t="s">
        <v>35</v>
      </c>
      <c r="Q8" s="7" t="s">
        <v>35</v>
      </c>
      <c r="R8" s="9">
        <v>0.94640000000000002</v>
      </c>
      <c r="S8" s="9">
        <v>0</v>
      </c>
      <c r="T8" s="7" t="s">
        <v>35</v>
      </c>
      <c r="U8" s="5">
        <v>1</v>
      </c>
      <c r="V8" s="7" t="s">
        <v>35</v>
      </c>
    </row>
    <row r="9" spans="1:22" s="27" customFormat="1" x14ac:dyDescent="0.4">
      <c r="K9" s="35"/>
    </row>
    <row r="10" spans="1:22" s="27" customFormat="1" x14ac:dyDescent="0.4">
      <c r="A10" s="36" t="s">
        <v>36</v>
      </c>
      <c r="B10" s="37"/>
      <c r="C10" s="38"/>
      <c r="D10" s="38"/>
      <c r="E10" s="38"/>
      <c r="F10" s="39"/>
      <c r="G10" s="39"/>
      <c r="H10" s="39"/>
      <c r="I10" s="39"/>
      <c r="J10" s="39"/>
      <c r="K10" s="40"/>
      <c r="L10" s="39"/>
      <c r="M10" s="41"/>
      <c r="N10" s="41"/>
      <c r="O10" s="39"/>
      <c r="P10" s="42"/>
      <c r="Q10" s="39"/>
      <c r="R10" s="43"/>
      <c r="S10" s="39"/>
      <c r="T10" s="29"/>
    </row>
    <row r="11" spans="1:22" s="34" customFormat="1" ht="58.15" x14ac:dyDescent="0.35">
      <c r="A11" s="4" t="s">
        <v>37</v>
      </c>
      <c r="B11" s="4" t="s">
        <v>38</v>
      </c>
      <c r="C11" s="4" t="s">
        <v>39</v>
      </c>
      <c r="D11" s="5" t="s">
        <v>30</v>
      </c>
      <c r="E11" s="4" t="s">
        <v>40</v>
      </c>
      <c r="F11" s="4" t="s">
        <v>41</v>
      </c>
      <c r="G11" s="4" t="s">
        <v>42</v>
      </c>
      <c r="H11" s="5">
        <v>43</v>
      </c>
      <c r="I11" s="5" t="s">
        <v>43</v>
      </c>
      <c r="J11" s="6">
        <v>6900000</v>
      </c>
      <c r="K11" s="8" t="s">
        <v>35</v>
      </c>
      <c r="L11" s="11" t="str">
        <f>VLOOKUP($C11,$C$14:$D$80,2)</f>
        <v>S</v>
      </c>
      <c r="M11" s="10">
        <v>1</v>
      </c>
      <c r="N11" s="11">
        <v>5</v>
      </c>
      <c r="O11" s="10" t="s">
        <v>35</v>
      </c>
      <c r="P11" s="7" t="s">
        <v>35</v>
      </c>
      <c r="Q11" s="7" t="s">
        <v>35</v>
      </c>
      <c r="R11" s="9">
        <v>0.98570000000000002</v>
      </c>
      <c r="S11" s="9">
        <v>0</v>
      </c>
      <c r="T11" s="8" t="s">
        <v>35</v>
      </c>
      <c r="U11" s="5">
        <v>4</v>
      </c>
      <c r="V11" s="7" t="s">
        <v>35</v>
      </c>
    </row>
    <row r="12" spans="1:22" s="34" customFormat="1" x14ac:dyDescent="0.35">
      <c r="A12" s="12"/>
      <c r="B12" s="12"/>
      <c r="C12" s="12"/>
      <c r="D12" s="13"/>
      <c r="E12" s="12"/>
      <c r="F12" s="12"/>
      <c r="G12" s="13"/>
      <c r="H12" s="13"/>
      <c r="I12" s="14"/>
      <c r="J12" s="15"/>
      <c r="K12" s="16"/>
      <c r="L12" s="16"/>
      <c r="M12" s="15"/>
      <c r="N12" s="15"/>
      <c r="O12" s="15"/>
      <c r="P12" s="15"/>
      <c r="Q12" s="17"/>
      <c r="R12" s="17"/>
      <c r="S12" s="15"/>
      <c r="T12" s="15"/>
      <c r="U12" s="15"/>
    </row>
    <row r="13" spans="1:22" s="34" customFormat="1" x14ac:dyDescent="0.4">
      <c r="A13" s="36" t="s">
        <v>44</v>
      </c>
      <c r="B13" s="12"/>
      <c r="C13" s="12"/>
      <c r="D13" s="13"/>
      <c r="E13" s="12"/>
      <c r="F13" s="12"/>
      <c r="G13" s="13"/>
      <c r="H13" s="13"/>
      <c r="I13" s="14"/>
      <c r="J13" s="16"/>
      <c r="K13" s="16"/>
      <c r="L13" s="16"/>
      <c r="M13" s="15"/>
      <c r="N13" s="15"/>
      <c r="O13" s="15"/>
      <c r="P13" s="15"/>
      <c r="Q13" s="18"/>
      <c r="R13" s="18"/>
      <c r="S13" s="16"/>
      <c r="T13" s="16"/>
      <c r="U13" s="15"/>
      <c r="V13" s="16"/>
    </row>
    <row r="14" spans="1:22" s="27" customFormat="1" ht="23.25" x14ac:dyDescent="0.4">
      <c r="A14" s="4" t="s">
        <v>45</v>
      </c>
      <c r="B14" s="4" t="s">
        <v>46</v>
      </c>
      <c r="C14" s="4" t="s">
        <v>47</v>
      </c>
      <c r="D14" s="5" t="s">
        <v>30</v>
      </c>
      <c r="E14" s="4" t="s">
        <v>48</v>
      </c>
      <c r="F14" s="4" t="s">
        <v>49</v>
      </c>
      <c r="G14" s="4" t="s">
        <v>50</v>
      </c>
      <c r="H14" s="5">
        <v>24</v>
      </c>
      <c r="I14" s="5" t="s">
        <v>34</v>
      </c>
      <c r="J14" s="6">
        <v>6025000</v>
      </c>
      <c r="K14" s="8" t="s">
        <v>35</v>
      </c>
      <c r="L14" s="11" t="str">
        <f>VLOOKUP($C14,$C$14:$D$80,2)</f>
        <v>S</v>
      </c>
      <c r="M14" s="10">
        <v>1</v>
      </c>
      <c r="N14" s="11">
        <v>10</v>
      </c>
      <c r="O14" s="10" t="s">
        <v>51</v>
      </c>
      <c r="P14" s="7" t="s">
        <v>35</v>
      </c>
      <c r="Q14" s="7" t="s">
        <v>35</v>
      </c>
      <c r="R14" s="9">
        <v>0.96140000000000003</v>
      </c>
      <c r="S14" s="9">
        <v>0</v>
      </c>
      <c r="T14" s="8" t="s">
        <v>35</v>
      </c>
      <c r="U14" s="5">
        <v>3</v>
      </c>
      <c r="V14" s="7" t="s">
        <v>35</v>
      </c>
    </row>
    <row r="15" spans="1:22" s="27" customFormat="1" x14ac:dyDescent="0.4">
      <c r="A15" s="22"/>
      <c r="L15" s="44"/>
    </row>
    <row r="16" spans="1:22" s="27" customFormat="1" x14ac:dyDescent="0.4">
      <c r="A16" s="36" t="s">
        <v>52</v>
      </c>
      <c r="L16" s="44"/>
    </row>
    <row r="17" spans="1:22" s="27" customFormat="1" ht="23.25" x14ac:dyDescent="0.4">
      <c r="A17" s="4" t="s">
        <v>53</v>
      </c>
      <c r="B17" s="4" t="s">
        <v>54</v>
      </c>
      <c r="C17" s="4" t="s">
        <v>29</v>
      </c>
      <c r="D17" s="5" t="s">
        <v>30</v>
      </c>
      <c r="E17" s="4" t="s">
        <v>31</v>
      </c>
      <c r="F17" s="4" t="s">
        <v>55</v>
      </c>
      <c r="G17" s="4" t="s">
        <v>56</v>
      </c>
      <c r="H17" s="5">
        <v>24</v>
      </c>
      <c r="I17" s="5" t="s">
        <v>34</v>
      </c>
      <c r="J17" s="6">
        <v>7000000</v>
      </c>
      <c r="K17" s="8" t="s">
        <v>35</v>
      </c>
      <c r="L17" s="11" t="str">
        <f>VLOOKUP($C17,$C$14:$D$80,2)</f>
        <v>S</v>
      </c>
      <c r="M17" s="10">
        <v>1</v>
      </c>
      <c r="N17" s="11">
        <v>10</v>
      </c>
      <c r="O17" s="10" t="s">
        <v>51</v>
      </c>
      <c r="P17" s="7" t="s">
        <v>35</v>
      </c>
      <c r="Q17" s="7" t="s">
        <v>35</v>
      </c>
      <c r="R17" s="9">
        <v>1</v>
      </c>
      <c r="S17" s="9">
        <v>0</v>
      </c>
      <c r="T17" s="8" t="s">
        <v>35</v>
      </c>
      <c r="U17" s="5">
        <v>5</v>
      </c>
      <c r="V17" s="7" t="s">
        <v>35</v>
      </c>
    </row>
    <row r="18" spans="1:22" s="27" customFormat="1" x14ac:dyDescent="0.4">
      <c r="L18" s="33"/>
    </row>
    <row r="19" spans="1:22" s="27" customFormat="1" x14ac:dyDescent="0.4">
      <c r="A19" s="36" t="s">
        <v>57</v>
      </c>
      <c r="L19" s="33"/>
    </row>
    <row r="20" spans="1:22" s="27" customFormat="1" x14ac:dyDescent="0.4">
      <c r="A20" s="27" t="s">
        <v>58</v>
      </c>
      <c r="L20" s="33"/>
    </row>
    <row r="21" spans="1:22" s="27" customFormat="1" x14ac:dyDescent="0.4">
      <c r="L21" s="33"/>
    </row>
    <row r="22" spans="1:22" s="27" customFormat="1" x14ac:dyDescent="0.4">
      <c r="L22" s="33"/>
    </row>
    <row r="23" spans="1:22" s="27" customFormat="1" x14ac:dyDescent="0.4">
      <c r="L23" s="33"/>
    </row>
    <row r="24" spans="1:22" s="27" customFormat="1" x14ac:dyDescent="0.4">
      <c r="L24" s="33"/>
    </row>
    <row r="25" spans="1:22" s="27" customFormat="1" x14ac:dyDescent="0.4">
      <c r="L25" s="33"/>
    </row>
    <row r="26" spans="1:22" s="27" customFormat="1" x14ac:dyDescent="0.4">
      <c r="L26" s="33"/>
    </row>
    <row r="27" spans="1:22" s="27" customFormat="1" x14ac:dyDescent="0.4">
      <c r="L27" s="33"/>
    </row>
    <row r="28" spans="1:22" s="27" customFormat="1" x14ac:dyDescent="0.4">
      <c r="L28" s="33"/>
    </row>
    <row r="29" spans="1:22" s="27" customFormat="1" x14ac:dyDescent="0.4">
      <c r="L29" s="33"/>
    </row>
    <row r="30" spans="1:22" s="27" customFormat="1" x14ac:dyDescent="0.4">
      <c r="L30" s="33"/>
    </row>
    <row r="31" spans="1:22" s="27" customFormat="1" x14ac:dyDescent="0.4">
      <c r="L31" s="33"/>
    </row>
    <row r="32" spans="1:22" s="27" customFormat="1" x14ac:dyDescent="0.4">
      <c r="L32" s="33"/>
    </row>
    <row r="33" spans="12:12" s="27" customFormat="1" x14ac:dyDescent="0.4">
      <c r="L33" s="33"/>
    </row>
    <row r="34" spans="12:12" s="27" customFormat="1" x14ac:dyDescent="0.4">
      <c r="L34" s="33"/>
    </row>
    <row r="35" spans="12:12" s="27" customFormat="1" x14ac:dyDescent="0.4">
      <c r="L35" s="33"/>
    </row>
    <row r="36" spans="12:12" s="27" customFormat="1" x14ac:dyDescent="0.4">
      <c r="L36" s="33"/>
    </row>
    <row r="37" spans="12:12" s="27" customFormat="1" x14ac:dyDescent="0.4">
      <c r="L37" s="33"/>
    </row>
    <row r="38" spans="12:12" s="27" customFormat="1" x14ac:dyDescent="0.4">
      <c r="L38" s="33"/>
    </row>
    <row r="39" spans="12:12" s="27" customFormat="1" x14ac:dyDescent="0.4">
      <c r="L39" s="33"/>
    </row>
    <row r="40" spans="12:12" s="27" customFormat="1" x14ac:dyDescent="0.4">
      <c r="L40" s="33"/>
    </row>
    <row r="41" spans="12:12" s="27" customFormat="1" x14ac:dyDescent="0.4">
      <c r="L41" s="33"/>
    </row>
    <row r="42" spans="12:12" s="27" customFormat="1" x14ac:dyDescent="0.4">
      <c r="L42" s="33"/>
    </row>
    <row r="43" spans="12:12" s="27" customFormat="1" x14ac:dyDescent="0.4">
      <c r="L43" s="33"/>
    </row>
    <row r="44" spans="12:12" s="27" customFormat="1" x14ac:dyDescent="0.4">
      <c r="L44" s="33"/>
    </row>
    <row r="45" spans="12:12" s="27" customFormat="1" x14ac:dyDescent="0.4">
      <c r="L45" s="33"/>
    </row>
    <row r="46" spans="12:12" s="27" customFormat="1" x14ac:dyDescent="0.4">
      <c r="L46" s="33"/>
    </row>
    <row r="47" spans="12:12" s="27" customFormat="1" x14ac:dyDescent="0.4">
      <c r="L47" s="33"/>
    </row>
    <row r="48" spans="12:12" s="27" customFormat="1" x14ac:dyDescent="0.4">
      <c r="L48" s="33"/>
    </row>
    <row r="49" spans="12:12" s="27" customFormat="1" x14ac:dyDescent="0.4">
      <c r="L49" s="33"/>
    </row>
    <row r="50" spans="12:12" s="27" customFormat="1" x14ac:dyDescent="0.4">
      <c r="L50" s="33"/>
    </row>
    <row r="51" spans="12:12" s="27" customFormat="1" x14ac:dyDescent="0.4">
      <c r="L51" s="33"/>
    </row>
    <row r="52" spans="12:12" s="27" customFormat="1" x14ac:dyDescent="0.4">
      <c r="L52" s="33"/>
    </row>
    <row r="53" spans="12:12" s="27" customFormat="1" x14ac:dyDescent="0.4">
      <c r="L53" s="33"/>
    </row>
    <row r="54" spans="12:12" s="27" customFormat="1" x14ac:dyDescent="0.4">
      <c r="L54" s="33"/>
    </row>
    <row r="55" spans="12:12" s="27" customFormat="1" x14ac:dyDescent="0.4">
      <c r="L55" s="33"/>
    </row>
    <row r="56" spans="12:12" s="27" customFormat="1" x14ac:dyDescent="0.4">
      <c r="L56" s="33"/>
    </row>
    <row r="57" spans="12:12" s="27" customFormat="1" x14ac:dyDescent="0.4">
      <c r="L57" s="33"/>
    </row>
    <row r="58" spans="12:12" s="27" customFormat="1" x14ac:dyDescent="0.4">
      <c r="L58" s="33"/>
    </row>
    <row r="59" spans="12:12" s="27" customFormat="1" x14ac:dyDescent="0.4">
      <c r="L59" s="33"/>
    </row>
    <row r="60" spans="12:12" s="27" customFormat="1" x14ac:dyDescent="0.4">
      <c r="L60" s="33"/>
    </row>
    <row r="61" spans="12:12" s="27" customFormat="1" x14ac:dyDescent="0.4">
      <c r="L61" s="33"/>
    </row>
    <row r="62" spans="12:12" s="27" customFormat="1" x14ac:dyDescent="0.4">
      <c r="L62" s="33"/>
    </row>
    <row r="63" spans="12:12" s="27" customFormat="1" x14ac:dyDescent="0.4">
      <c r="L63" s="33"/>
    </row>
    <row r="64" spans="12:12" s="27" customFormat="1" x14ac:dyDescent="0.4">
      <c r="L64" s="33"/>
    </row>
    <row r="65" spans="12:12" s="27" customFormat="1" x14ac:dyDescent="0.4">
      <c r="L65" s="33"/>
    </row>
    <row r="66" spans="12:12" s="27" customFormat="1" x14ac:dyDescent="0.4">
      <c r="L66" s="33"/>
    </row>
    <row r="67" spans="12:12" s="27" customFormat="1" x14ac:dyDescent="0.4">
      <c r="L67" s="33"/>
    </row>
    <row r="68" spans="12:12" s="27" customFormat="1" x14ac:dyDescent="0.4">
      <c r="L68" s="33"/>
    </row>
    <row r="69" spans="12:12" s="27" customFormat="1" x14ac:dyDescent="0.4">
      <c r="L69" s="33"/>
    </row>
    <row r="70" spans="12:12" s="27" customFormat="1" x14ac:dyDescent="0.4">
      <c r="L70" s="33"/>
    </row>
    <row r="71" spans="12:12" s="27" customFormat="1" x14ac:dyDescent="0.4">
      <c r="L71" s="33"/>
    </row>
    <row r="72" spans="12:12" s="27" customFormat="1" x14ac:dyDescent="0.4">
      <c r="L72" s="33"/>
    </row>
    <row r="73" spans="12:12" s="27" customFormat="1" x14ac:dyDescent="0.4">
      <c r="L73" s="33"/>
    </row>
    <row r="74" spans="12:12" s="27" customFormat="1" x14ac:dyDescent="0.4">
      <c r="L74" s="33"/>
    </row>
    <row r="75" spans="12:12" s="27" customFormat="1" x14ac:dyDescent="0.4">
      <c r="L75" s="33"/>
    </row>
    <row r="76" spans="12:12" s="27" customFormat="1" x14ac:dyDescent="0.4">
      <c r="L76" s="33"/>
    </row>
    <row r="77" spans="12:12" s="27" customFormat="1" x14ac:dyDescent="0.4">
      <c r="L77" s="33"/>
    </row>
    <row r="78" spans="12:12" s="27" customFormat="1" x14ac:dyDescent="0.4">
      <c r="L78" s="33"/>
    </row>
    <row r="79" spans="12:12" s="27" customFormat="1" x14ac:dyDescent="0.4">
      <c r="L79" s="33"/>
    </row>
    <row r="80" spans="12:12" s="27" customFormat="1" x14ac:dyDescent="0.4">
      <c r="L80" s="33"/>
    </row>
    <row r="81" spans="12:12" s="27" customFormat="1" x14ac:dyDescent="0.4">
      <c r="L81" s="33"/>
    </row>
    <row r="82" spans="12:12" s="27" customFormat="1" x14ac:dyDescent="0.4">
      <c r="L82" s="33"/>
    </row>
    <row r="83" spans="12:12" s="27" customFormat="1" x14ac:dyDescent="0.4">
      <c r="L83" s="33"/>
    </row>
    <row r="84" spans="12:12" s="27" customFormat="1" x14ac:dyDescent="0.4">
      <c r="L84" s="33"/>
    </row>
    <row r="85" spans="12:12" s="27" customFormat="1" x14ac:dyDescent="0.4">
      <c r="L85" s="33"/>
    </row>
    <row r="86" spans="12:12" s="27" customFormat="1" x14ac:dyDescent="0.4">
      <c r="L86" s="33"/>
    </row>
    <row r="87" spans="12:12" s="27" customFormat="1" x14ac:dyDescent="0.4">
      <c r="L87" s="33"/>
    </row>
    <row r="88" spans="12:12" s="27" customFormat="1" x14ac:dyDescent="0.4">
      <c r="L88" s="33"/>
    </row>
    <row r="89" spans="12:12" s="27" customFormat="1" x14ac:dyDescent="0.4">
      <c r="L89" s="33"/>
    </row>
    <row r="90" spans="12:12" s="27" customFormat="1" x14ac:dyDescent="0.4">
      <c r="L90" s="33"/>
    </row>
    <row r="91" spans="12:12" s="27" customFormat="1" x14ac:dyDescent="0.4">
      <c r="L91" s="33"/>
    </row>
    <row r="92" spans="12:12" s="27" customFormat="1" x14ac:dyDescent="0.4">
      <c r="L92" s="33"/>
    </row>
    <row r="93" spans="12:12" s="27" customFormat="1" x14ac:dyDescent="0.4">
      <c r="L93" s="33"/>
    </row>
    <row r="94" spans="12:12" s="27" customFormat="1" x14ac:dyDescent="0.4">
      <c r="L94" s="33"/>
    </row>
    <row r="95" spans="12:12" s="27" customFormat="1" x14ac:dyDescent="0.4">
      <c r="L95" s="33"/>
    </row>
    <row r="96" spans="12:12" s="27" customFormat="1" x14ac:dyDescent="0.4">
      <c r="L96" s="33"/>
    </row>
  </sheetData>
  <mergeCells count="4">
    <mergeCell ref="A1:E1"/>
    <mergeCell ref="I1:Q3"/>
    <mergeCell ref="A2:E2"/>
    <mergeCell ref="A3:E3"/>
  </mergeCells>
  <pageMargins left="0.7" right="0.7" top="0.75" bottom="0.75" header="0.3" footer="0.3"/>
  <pageSetup paperSize="5" scale="89" fitToHeight="0" orientation="landscape" r:id="rId1"/>
  <headerFooter alignWithMargins="0">
    <oddHeader>&amp;C&amp;"Arial,Bold"&amp;14RFA 2025-206 –  Review Committee Recommendations&amp;RExhibit F,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0A5BA1-B80E-412C-8E91-7EE1DD747EA8}"/>
</file>

<file path=customXml/itemProps2.xml><?xml version="1.0" encoding="utf-8"?>
<ds:datastoreItem xmlns:ds="http://schemas.openxmlformats.org/officeDocument/2006/customXml" ds:itemID="{FC856E45-927B-43E6-A93F-3D76BF2CD8C6}"/>
</file>

<file path=customXml/itemProps3.xml><?xml version="1.0" encoding="utf-8"?>
<ds:datastoreItem xmlns:ds="http://schemas.openxmlformats.org/officeDocument/2006/customXml" ds:itemID="{1D51B4A6-AAF2-4F5B-B746-C5A5E688C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2025-03-14T16:52:09Z</cp:lastPrinted>
  <dcterms:created xsi:type="dcterms:W3CDTF">2025-03-14T16:51:23Z</dcterms:created>
  <dcterms:modified xsi:type="dcterms:W3CDTF">2025-03-14T16:52:41Z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