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loridahousing-my.sharepoint.com/personal/amanda_dusold_floridahousing_org/Documents/Desktop/"/>
    </mc:Choice>
  </mc:AlternateContent>
  <xr:revisionPtr revIDLastSave="14" documentId="8_{0ACB647B-DDB2-4A41-BB57-E82CFB166C6C}" xr6:coauthVersionLast="47" xr6:coauthVersionMax="47" xr10:uidLastSave="{EA8F7BAA-CB4E-491C-B5EE-32558F1F63A9}"/>
  <bookViews>
    <workbookView xWindow="-120" yWindow="-120" windowWidth="29040" windowHeight="15720" xr2:uid="{70C33FA4-EBE2-408E-9E84-8DA6F53368AA}"/>
  </bookViews>
  <sheets>
    <sheet name="All Applications" sheetId="1" r:id="rId1"/>
  </sheets>
  <definedNames>
    <definedName name="_xlnm.Print_Area" localSheetId="0">'All Applications'!$A$1:$U$82</definedName>
    <definedName name="_xlnm.Print_Titles" localSheetId="0">'All Applications'!$A:$A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1" l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L8" i="1" s="1"/>
  <c r="D35" i="1"/>
  <c r="D34" i="1"/>
  <c r="D33" i="1"/>
  <c r="D32" i="1"/>
  <c r="D31" i="1"/>
  <c r="D30" i="1"/>
  <c r="D29" i="1"/>
  <c r="D28" i="1"/>
  <c r="D27" i="1"/>
  <c r="D26" i="1"/>
  <c r="L3" i="1" s="1"/>
  <c r="D25" i="1"/>
  <c r="D24" i="1"/>
  <c r="D23" i="1"/>
  <c r="D22" i="1"/>
  <c r="D21" i="1"/>
  <c r="D20" i="1"/>
  <c r="D19" i="1"/>
  <c r="D18" i="1"/>
  <c r="D17" i="1"/>
  <c r="D16" i="1"/>
  <c r="D15" i="1"/>
  <c r="L9" i="1"/>
  <c r="L6" i="1"/>
  <c r="L5" i="1"/>
  <c r="L4" i="1"/>
</calcChain>
</file>

<file path=xl/sharedStrings.xml><?xml version="1.0" encoding="utf-8"?>
<sst xmlns="http://schemas.openxmlformats.org/spreadsheetml/2006/main" count="169" uniqueCount="126">
  <si>
    <t>Application Number</t>
  </si>
  <si>
    <t>Name of Development</t>
  </si>
  <si>
    <t>County</t>
  </si>
  <si>
    <t>County Size</t>
  </si>
  <si>
    <t>RAO</t>
  </si>
  <si>
    <t>Name of Applicant</t>
  </si>
  <si>
    <t>Name of Developers</t>
  </si>
  <si>
    <t>Total Units</t>
  </si>
  <si>
    <t>Demo.</t>
  </si>
  <si>
    <t>Eligible HOME Request Amount</t>
  </si>
  <si>
    <t>Eligible for Funding?</t>
  </si>
  <si>
    <t>County Award Tally</t>
  </si>
  <si>
    <t>Tier Level</t>
  </si>
  <si>
    <t>Points</t>
  </si>
  <si>
    <t>Qualified for CHDO Goal?</t>
  </si>
  <si>
    <t>HOME Funding Experience Preference</t>
  </si>
  <si>
    <t>Previous Affordable Housing Experience Funding Preference</t>
  </si>
  <si>
    <t>Eligible HOME Request as % of Maximum</t>
  </si>
  <si>
    <t>Match as % of HOME request amount</t>
  </si>
  <si>
    <t>Florida Job Creation Preference</t>
  </si>
  <si>
    <t>Lottery</t>
  </si>
  <si>
    <t>Fund?</t>
  </si>
  <si>
    <t>Eligible Applications</t>
  </si>
  <si>
    <t>2025-368SH</t>
  </si>
  <si>
    <t xml:space="preserve">Sweetwater Apartments Phase III </t>
  </si>
  <si>
    <t>Columbia</t>
  </si>
  <si>
    <t>S</t>
  </si>
  <si>
    <t>N Central</t>
  </si>
  <si>
    <t>Sweetwater Housing III, LLC</t>
  </si>
  <si>
    <t>ReVital Development Group, LLC; DDER Development, LLC; The Greater Lake City Community Development Corporation, Inc.</t>
  </si>
  <si>
    <t>F</t>
  </si>
  <si>
    <t>Y</t>
  </si>
  <si>
    <t>2025-369SH</t>
  </si>
  <si>
    <t>Fannie Lou Hamer Commons</t>
  </si>
  <si>
    <t>Wakulla</t>
  </si>
  <si>
    <t>NW</t>
  </si>
  <si>
    <t>Affordable Housing Solutions for Florida, Inc.</t>
  </si>
  <si>
    <t>Affordable Housing Solutions for Florida, Inc.; Stone Soup Development, Inc.</t>
  </si>
  <si>
    <t>E, Non-ALF</t>
  </si>
  <si>
    <t>2025-370SH</t>
  </si>
  <si>
    <t>Arbors Pointe</t>
  </si>
  <si>
    <t>ACRUVA Community FL15, LLC</t>
  </si>
  <si>
    <t>ACRUVA Community Developers, LLC</t>
  </si>
  <si>
    <t>N</t>
  </si>
  <si>
    <t>2025-372SH</t>
  </si>
  <si>
    <t xml:space="preserve">Grove at Theater Road </t>
  </si>
  <si>
    <t>Hardee</t>
  </si>
  <si>
    <t>S Central</t>
  </si>
  <si>
    <t>NDA Grove Phase 1, LLC</t>
  </si>
  <si>
    <t>NDA Developer, LLC</t>
  </si>
  <si>
    <t>Ineligible Applications</t>
  </si>
  <si>
    <t>2025-367SH</t>
  </si>
  <si>
    <t>Lighthouse Plaza I</t>
  </si>
  <si>
    <t>Gulf</t>
  </si>
  <si>
    <t>Lighthouse Plaza I, LP</t>
  </si>
  <si>
    <t>Oikos Development Corporation</t>
  </si>
  <si>
    <t>2025-371SH</t>
  </si>
  <si>
    <t>Arbors Place</t>
  </si>
  <si>
    <t>ACRUVA Community FL13, LLC</t>
  </si>
  <si>
    <t>All Counties</t>
  </si>
  <si>
    <t>Awardees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</si>
  <si>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</si>
  <si>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</si>
  <si>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</si>
  <si>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</si>
  <si>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</si>
  <si>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</si>
  <si>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</si>
  <si>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</si>
  <si>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</si>
  <si>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</si>
  <si>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</si>
  <si>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</si>
  <si>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</si>
  <si>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</si>
  <si>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</si>
  <si>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</si>
  <si>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</si>
  <si>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</si>
  <si>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</si>
  <si>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</si>
  <si>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Hamilton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</si>
  <si>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</si>
  <si>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</si>
  <si>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</si>
  <si>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</si>
  <si>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</si>
  <si>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</si>
  <si>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</si>
  <si>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</si>
  <si>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</si>
  <si>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</si>
  <si>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</si>
  <si>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</si>
  <si>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</si>
  <si>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</si>
  <si>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</si>
  <si>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</si>
  <si>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</si>
  <si>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</si>
  <si>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</si>
  <si>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</si>
  <si>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</si>
  <si>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</si>
  <si>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</si>
  <si>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</si>
  <si>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</si>
  <si>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</si>
  <si>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</si>
  <si>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</si>
  <si>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</si>
  <si>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</si>
  <si>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</si>
  <si>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</si>
  <si>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</si>
  <si>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</si>
  <si>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</si>
  <si>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</si>
  <si>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</si>
  <si>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</si>
  <si>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</si>
  <si>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</si>
  <si>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Walton</t>
  </si>
  <si>
    <t>Washington</t>
  </si>
  <si>
    <t>On March 28, 2025, the Board of Directors of Florida Housing Finance Corporation approved the Review Committee’s motion to adopt the scoring results above.</t>
  </si>
  <si>
    <t>Any unsuccessful Applicant may file a notice of protest and a formal written protest in accordance with Section 120.57(3), Fla. Stat., Rule Chapter 28-110, F.A.C., and Rule 67-60.009, F.A.C.  Failure to file a protest within the time prescribed in Section 120.57(3), Fla. Stat., shall constitute a waiver of proceedings under Chapter 120, Fla. Stat.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</si>
</sst>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3" x14ac:knownFonts="1">
    <font>
      <sz val="10"/>
      <name val="Arial"/>
      <family val="2"/>
    </font>
    <font>
      <sz val="10"/>
      <name val="Arial"/>
      <family val="2"/>
    </font>
    <font>
      <sz val="9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u/>
      <sz val="9"/>
      <color theme="1"/>
      <name val="Aptos Narrow"/>
      <family val="2"/>
      <scheme val="minor"/>
    </font>
    <font>
      <b/>
      <sz val="9"/>
      <name val="Calibri"/>
      <family val="2"/>
    </font>
    <font>
      <b/>
      <sz val="9"/>
      <color rgb="FF0000FF"/>
      <name val="Calibri"/>
      <family val="2"/>
    </font>
    <font>
      <sz val="9"/>
      <color rgb="FF0000FF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6" fontId="6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10" fontId="6" fillId="0" borderId="0" xfId="1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0" fontId="6" fillId="0" borderId="1" xfId="1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9EBF9-C535-4A74-B985-15431180B07F}">
  <sheetPr>
    <pageSetUpPr fitToPage="1"/>
  </sheetPr>
  <dimension ref="A1:V81"/>
  <sheetViews>
    <sheetView showGridLines="0" tabSelected="1" view="pageLayout" zoomScaleNormal="100" workbookViewId="0">
      <selection activeCell="A13" sqref="A13:U13"/>
    </sheetView>
  </sheetViews>
  <sheetFormatPr defaultColWidth="9.140625" defaultRowHeight="12" x14ac:dyDescent="0.2"/>
  <cols>
    <col min="1" max="1" width="11.140625" style="2" customWidth="1"/>
    <col min="2" max="2" width="12.42578125" style="4" customWidth="1"/>
    <col min="3" max="3" width="9.140625" style="2" bestFit="1" customWidth="1"/>
    <col min="4" max="5" width="6.7109375" style="1" customWidth="1"/>
    <col min="6" max="6" width="12.42578125" style="2" customWidth="1"/>
    <col min="7" max="7" width="21.7109375" style="2" customWidth="1"/>
    <col min="8" max="9" width="5.42578125" style="2" customWidth="1"/>
    <col min="10" max="10" width="10.140625" style="2" customWidth="1"/>
    <col min="11" max="11" width="7.42578125" style="2" bestFit="1" customWidth="1"/>
    <col min="12" max="12" width="7" style="2" hidden="1" customWidth="1"/>
    <col min="13" max="13" width="7" style="2" customWidth="1"/>
    <col min="14" max="14" width="8.7109375" style="2" customWidth="1"/>
    <col min="15" max="15" width="9.28515625" style="2" customWidth="1"/>
    <col min="16" max="16" width="11.42578125" style="2" customWidth="1"/>
    <col min="17" max="17" width="10.85546875" style="2" customWidth="1"/>
    <col min="18" max="18" width="9.85546875" style="3" customWidth="1"/>
    <col min="19" max="19" width="9.42578125" style="2" customWidth="1"/>
    <col min="20" max="20" width="10.140625" style="2" customWidth="1"/>
    <col min="21" max="21" width="6.140625" style="1" customWidth="1"/>
    <col min="22" max="22" width="5" style="2" hidden="1" customWidth="1"/>
    <col min="23" max="16384" width="9.140625" style="2"/>
  </cols>
  <sheetData>
    <row r="1" spans="1:22" s="6" customFormat="1" ht="72" x14ac:dyDescent="0.2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2" t="s">
        <v>11</v>
      </c>
      <c r="M1" s="21" t="s">
        <v>12</v>
      </c>
      <c r="N1" s="23" t="s">
        <v>13</v>
      </c>
      <c r="O1" s="21" t="s">
        <v>14</v>
      </c>
      <c r="P1" s="21" t="s">
        <v>15</v>
      </c>
      <c r="Q1" s="21" t="s">
        <v>16</v>
      </c>
      <c r="R1" s="23" t="s">
        <v>17</v>
      </c>
      <c r="S1" s="23" t="s">
        <v>18</v>
      </c>
      <c r="T1" s="21" t="s">
        <v>19</v>
      </c>
      <c r="U1" s="21" t="s">
        <v>20</v>
      </c>
      <c r="V1" s="5" t="s">
        <v>21</v>
      </c>
    </row>
    <row r="2" spans="1:22" ht="19.899999999999999" customHeight="1" x14ac:dyDescent="0.2">
      <c r="A2" s="7" t="s">
        <v>22</v>
      </c>
      <c r="B2" s="8"/>
      <c r="C2" s="8"/>
      <c r="D2" s="9"/>
      <c r="E2" s="8"/>
      <c r="F2" s="8"/>
      <c r="G2" s="8"/>
      <c r="H2" s="9"/>
      <c r="I2" s="9"/>
      <c r="J2" s="10"/>
      <c r="K2" s="24"/>
      <c r="L2" s="25"/>
      <c r="M2" s="26"/>
      <c r="N2" s="24"/>
      <c r="O2" s="26"/>
      <c r="P2" s="26"/>
      <c r="Q2" s="26"/>
      <c r="R2" s="27"/>
      <c r="S2" s="27"/>
      <c r="T2" s="28"/>
      <c r="U2" s="9"/>
      <c r="V2" s="1"/>
    </row>
    <row r="3" spans="1:22" ht="72" x14ac:dyDescent="0.2">
      <c r="A3" s="12" t="s">
        <v>23</v>
      </c>
      <c r="B3" s="12" t="s">
        <v>24</v>
      </c>
      <c r="C3" s="12" t="s">
        <v>25</v>
      </c>
      <c r="D3" s="13" t="s">
        <v>26</v>
      </c>
      <c r="E3" s="12" t="s">
        <v>27</v>
      </c>
      <c r="F3" s="12" t="s">
        <v>28</v>
      </c>
      <c r="G3" s="12" t="s">
        <v>29</v>
      </c>
      <c r="H3" s="13">
        <v>24</v>
      </c>
      <c r="I3" s="13" t="s">
        <v>30</v>
      </c>
      <c r="J3" s="14">
        <v>6625000</v>
      </c>
      <c r="K3" s="29" t="s">
        <v>31</v>
      </c>
      <c r="L3" s="30">
        <f>VLOOKUP($C3,$C$15:$D$81,2)</f>
        <v>0</v>
      </c>
      <c r="M3" s="29">
        <v>1</v>
      </c>
      <c r="N3" s="31">
        <v>10</v>
      </c>
      <c r="O3" s="29" t="s">
        <v>31</v>
      </c>
      <c r="P3" s="29" t="s">
        <v>31</v>
      </c>
      <c r="Q3" s="29" t="s">
        <v>31</v>
      </c>
      <c r="R3" s="32">
        <v>0.94640000000000002</v>
      </c>
      <c r="S3" s="32">
        <v>0</v>
      </c>
      <c r="T3" s="33" t="s">
        <v>31</v>
      </c>
      <c r="U3" s="13">
        <v>1</v>
      </c>
      <c r="V3" s="17"/>
    </row>
    <row r="4" spans="1:22" ht="48" x14ac:dyDescent="0.2">
      <c r="A4" s="12" t="s">
        <v>32</v>
      </c>
      <c r="B4" s="12" t="s">
        <v>33</v>
      </c>
      <c r="C4" s="12" t="s">
        <v>34</v>
      </c>
      <c r="D4" s="13" t="s">
        <v>26</v>
      </c>
      <c r="E4" s="12" t="s">
        <v>35</v>
      </c>
      <c r="F4" s="12" t="s">
        <v>36</v>
      </c>
      <c r="G4" s="12" t="s">
        <v>37</v>
      </c>
      <c r="H4" s="13">
        <v>43</v>
      </c>
      <c r="I4" s="13" t="s">
        <v>38</v>
      </c>
      <c r="J4" s="14">
        <v>6900000</v>
      </c>
      <c r="K4" s="31" t="s">
        <v>31</v>
      </c>
      <c r="L4" s="30">
        <f>VLOOKUP($C4,$C$15:$D$81,2)</f>
        <v>0</v>
      </c>
      <c r="M4" s="29">
        <v>1</v>
      </c>
      <c r="N4" s="31">
        <v>5</v>
      </c>
      <c r="O4" s="29" t="s">
        <v>31</v>
      </c>
      <c r="P4" s="29" t="s">
        <v>31</v>
      </c>
      <c r="Q4" s="29" t="s">
        <v>31</v>
      </c>
      <c r="R4" s="32">
        <v>0.98570000000000002</v>
      </c>
      <c r="S4" s="32">
        <v>0</v>
      </c>
      <c r="T4" s="34" t="s">
        <v>31</v>
      </c>
      <c r="U4" s="13">
        <v>4</v>
      </c>
      <c r="V4" s="16"/>
    </row>
    <row r="5" spans="1:22" ht="36" x14ac:dyDescent="0.2">
      <c r="A5" s="12" t="s">
        <v>39</v>
      </c>
      <c r="B5" s="12" t="s">
        <v>40</v>
      </c>
      <c r="C5" s="12" t="s">
        <v>25</v>
      </c>
      <c r="D5" s="13" t="s">
        <v>26</v>
      </c>
      <c r="E5" s="12" t="s">
        <v>27</v>
      </c>
      <c r="F5" s="12" t="s">
        <v>41</v>
      </c>
      <c r="G5" s="12" t="s">
        <v>42</v>
      </c>
      <c r="H5" s="13">
        <v>24</v>
      </c>
      <c r="I5" s="13" t="s">
        <v>30</v>
      </c>
      <c r="J5" s="14">
        <v>7000000</v>
      </c>
      <c r="K5" s="31" t="s">
        <v>31</v>
      </c>
      <c r="L5" s="30">
        <f>VLOOKUP($C5,$C$15:$D$81,2)</f>
        <v>0</v>
      </c>
      <c r="M5" s="29">
        <v>1</v>
      </c>
      <c r="N5" s="31">
        <v>10</v>
      </c>
      <c r="O5" s="29" t="s">
        <v>43</v>
      </c>
      <c r="P5" s="29" t="s">
        <v>31</v>
      </c>
      <c r="Q5" s="29" t="s">
        <v>31</v>
      </c>
      <c r="R5" s="32">
        <v>1</v>
      </c>
      <c r="S5" s="32">
        <v>0</v>
      </c>
      <c r="T5" s="34" t="s">
        <v>31</v>
      </c>
      <c r="U5" s="13">
        <v>5</v>
      </c>
      <c r="V5" s="16"/>
    </row>
    <row r="6" spans="1:22" ht="24" x14ac:dyDescent="0.2">
      <c r="A6" s="12" t="s">
        <v>44</v>
      </c>
      <c r="B6" s="12" t="s">
        <v>45</v>
      </c>
      <c r="C6" s="12" t="s">
        <v>46</v>
      </c>
      <c r="D6" s="13" t="s">
        <v>26</v>
      </c>
      <c r="E6" s="12" t="s">
        <v>47</v>
      </c>
      <c r="F6" s="12" t="s">
        <v>48</v>
      </c>
      <c r="G6" s="12" t="s">
        <v>49</v>
      </c>
      <c r="H6" s="13">
        <v>24</v>
      </c>
      <c r="I6" s="13" t="s">
        <v>30</v>
      </c>
      <c r="J6" s="14">
        <v>6025000</v>
      </c>
      <c r="K6" s="31" t="s">
        <v>31</v>
      </c>
      <c r="L6" s="30">
        <f>VLOOKUP($C6,$C$15:$D$81,2)</f>
        <v>0</v>
      </c>
      <c r="M6" s="29">
        <v>1</v>
      </c>
      <c r="N6" s="31">
        <v>10</v>
      </c>
      <c r="O6" s="29" t="s">
        <v>43</v>
      </c>
      <c r="P6" s="29" t="s">
        <v>31</v>
      </c>
      <c r="Q6" s="29" t="s">
        <v>31</v>
      </c>
      <c r="R6" s="32">
        <v>0.96140000000000003</v>
      </c>
      <c r="S6" s="32">
        <v>0</v>
      </c>
      <c r="T6" s="34" t="s">
        <v>31</v>
      </c>
      <c r="U6" s="13">
        <v>3</v>
      </c>
      <c r="V6" s="18"/>
    </row>
    <row r="7" spans="1:22" ht="37.9" customHeight="1" x14ac:dyDescent="0.2">
      <c r="A7" s="7" t="s">
        <v>50</v>
      </c>
      <c r="B7" s="8"/>
      <c r="C7" s="8"/>
      <c r="D7" s="9"/>
      <c r="E7" s="8"/>
      <c r="F7" s="8"/>
      <c r="G7" s="8"/>
      <c r="H7" s="9"/>
      <c r="I7" s="9"/>
      <c r="J7" s="10"/>
      <c r="K7" s="24"/>
      <c r="L7" s="25"/>
      <c r="M7" s="26"/>
      <c r="N7" s="24"/>
      <c r="O7" s="26"/>
      <c r="P7" s="26"/>
      <c r="Q7" s="26"/>
      <c r="R7" s="27"/>
      <c r="S7" s="27"/>
      <c r="T7" s="28"/>
      <c r="U7" s="9"/>
      <c r="V7" s="1"/>
    </row>
    <row r="8" spans="1:22" ht="24" x14ac:dyDescent="0.2">
      <c r="A8" s="12" t="s">
        <v>51</v>
      </c>
      <c r="B8" s="12" t="s">
        <v>52</v>
      </c>
      <c r="C8" s="12" t="s">
        <v>53</v>
      </c>
      <c r="D8" s="13" t="s">
        <v>26</v>
      </c>
      <c r="E8" s="12" t="s">
        <v>35</v>
      </c>
      <c r="F8" s="12" t="s">
        <v>54</v>
      </c>
      <c r="G8" s="12" t="s">
        <v>55</v>
      </c>
      <c r="H8" s="13">
        <v>32</v>
      </c>
      <c r="I8" s="13" t="s">
        <v>30</v>
      </c>
      <c r="J8" s="14">
        <v>7000000</v>
      </c>
      <c r="K8" s="31" t="s">
        <v>43</v>
      </c>
      <c r="L8" s="30">
        <f>VLOOKUP($C8,$C$15:$D$81,2)</f>
        <v>0</v>
      </c>
      <c r="M8" s="29">
        <v>2</v>
      </c>
      <c r="N8" s="31">
        <v>10</v>
      </c>
      <c r="O8" s="29" t="s">
        <v>43</v>
      </c>
      <c r="P8" s="29" t="s">
        <v>31</v>
      </c>
      <c r="Q8" s="29" t="s">
        <v>31</v>
      </c>
      <c r="R8" s="32">
        <v>1</v>
      </c>
      <c r="S8" s="32">
        <v>0</v>
      </c>
      <c r="T8" s="34" t="s">
        <v>31</v>
      </c>
      <c r="U8" s="13">
        <v>6</v>
      </c>
      <c r="V8" s="17"/>
    </row>
    <row r="9" spans="1:22" ht="36" x14ac:dyDescent="0.2">
      <c r="A9" s="12" t="s">
        <v>56</v>
      </c>
      <c r="B9" s="12" t="s">
        <v>57</v>
      </c>
      <c r="C9" s="12" t="s">
        <v>46</v>
      </c>
      <c r="D9" s="13" t="s">
        <v>26</v>
      </c>
      <c r="E9" s="12" t="s">
        <v>47</v>
      </c>
      <c r="F9" s="12" t="s">
        <v>58</v>
      </c>
      <c r="G9" s="12" t="s">
        <v>42</v>
      </c>
      <c r="H9" s="13">
        <v>25</v>
      </c>
      <c r="I9" s="13" t="s">
        <v>30</v>
      </c>
      <c r="J9" s="14">
        <v>7000000</v>
      </c>
      <c r="K9" s="31" t="s">
        <v>43</v>
      </c>
      <c r="L9" s="30">
        <f>VLOOKUP($C9,$C$15:$D$81,2)</f>
        <v>0</v>
      </c>
      <c r="M9" s="29">
        <v>1</v>
      </c>
      <c r="N9" s="31">
        <v>0</v>
      </c>
      <c r="O9" s="29"/>
      <c r="P9" s="29"/>
      <c r="Q9" s="29"/>
      <c r="R9" s="32"/>
      <c r="S9" s="32"/>
      <c r="T9" s="34"/>
      <c r="U9" s="13">
        <v>2</v>
      </c>
      <c r="V9" s="16"/>
    </row>
    <row r="11" spans="1:22" x14ac:dyDescent="0.2">
      <c r="A11" s="35" t="s">
        <v>124</v>
      </c>
      <c r="B11" s="36"/>
      <c r="C11" s="35"/>
      <c r="D11" s="37"/>
      <c r="E11" s="37"/>
      <c r="F11" s="35"/>
      <c r="G11" s="35"/>
      <c r="H11" s="35"/>
      <c r="I11" s="35"/>
      <c r="J11" s="35"/>
      <c r="K11" s="35"/>
      <c r="L11" s="35"/>
      <c r="M11" s="35"/>
    </row>
    <row r="12" spans="1:22" x14ac:dyDescent="0.2">
      <c r="A12" s="35"/>
      <c r="B12" s="36"/>
      <c r="C12" s="35"/>
      <c r="D12" s="37"/>
      <c r="E12" s="37"/>
      <c r="F12" s="35"/>
      <c r="G12" s="35"/>
      <c r="H12" s="35"/>
      <c r="I12" s="35"/>
      <c r="J12" s="35"/>
      <c r="K12" s="35"/>
      <c r="L12" s="35"/>
      <c r="M12" s="35"/>
    </row>
    <row r="13" spans="1:22" ht="27" customHeight="1" x14ac:dyDescent="0.2">
      <c r="A13" s="38" t="s">
        <v>125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</row>
    <row r="14" spans="1:22" hidden="1" x14ac:dyDescent="0.2">
      <c r="C14" s="19" t="s">
        <v>59</v>
      </c>
      <c r="D14" s="19" t="s">
        <v>60</v>
      </c>
      <c r="E14" s="19"/>
    </row>
    <row r="15" spans="1:22" hidden="1" x14ac:dyDescent="0.2">
      <c r="C15" s="20" t="s">
        <v>61</v>
      </c>
      <c r="D15" s="15">
        <f t="shared" ref="D15:D46" si="0">COUNTIFS(V$3:V$9,"=Y",C$3:C$9,C15)</f>
        <v>0</v>
      </c>
      <c r="E15" s="11"/>
    </row>
    <row r="16" spans="1:22" hidden="1" x14ac:dyDescent="0.2">
      <c r="C16" s="20" t="s">
        <v>62</v>
      </c>
      <c r="D16" s="15">
        <f t="shared" si="0"/>
        <v>0</v>
      </c>
      <c r="E16" s="11"/>
    </row>
    <row r="17" spans="3:5" hidden="1" x14ac:dyDescent="0.2">
      <c r="C17" s="20" t="s">
        <v>63</v>
      </c>
      <c r="D17" s="15">
        <f t="shared" si="0"/>
        <v>0</v>
      </c>
      <c r="E17" s="11"/>
    </row>
    <row r="18" spans="3:5" hidden="1" x14ac:dyDescent="0.2">
      <c r="C18" s="20" t="s">
        <v>64</v>
      </c>
      <c r="D18" s="15">
        <f t="shared" si="0"/>
        <v>0</v>
      </c>
      <c r="E18" s="11"/>
    </row>
    <row r="19" spans="3:5" hidden="1" x14ac:dyDescent="0.2">
      <c r="C19" s="20" t="s">
        <v>65</v>
      </c>
      <c r="D19" s="15">
        <f t="shared" si="0"/>
        <v>0</v>
      </c>
      <c r="E19" s="11"/>
    </row>
    <row r="20" spans="3:5" hidden="1" x14ac:dyDescent="0.2">
      <c r="C20" s="20" t="s">
        <v>66</v>
      </c>
      <c r="D20" s="15">
        <f t="shared" si="0"/>
        <v>0</v>
      </c>
      <c r="E20" s="11"/>
    </row>
    <row r="21" spans="3:5" hidden="1" x14ac:dyDescent="0.2">
      <c r="C21" s="20" t="s">
        <v>67</v>
      </c>
      <c r="D21" s="15">
        <f t="shared" si="0"/>
        <v>0</v>
      </c>
      <c r="E21" s="11"/>
    </row>
    <row r="22" spans="3:5" hidden="1" x14ac:dyDescent="0.2">
      <c r="C22" s="20" t="s">
        <v>68</v>
      </c>
      <c r="D22" s="15">
        <f t="shared" si="0"/>
        <v>0</v>
      </c>
      <c r="E22" s="11"/>
    </row>
    <row r="23" spans="3:5" hidden="1" x14ac:dyDescent="0.2">
      <c r="C23" s="20" t="s">
        <v>69</v>
      </c>
      <c r="D23" s="15">
        <f t="shared" si="0"/>
        <v>0</v>
      </c>
      <c r="E23" s="11"/>
    </row>
    <row r="24" spans="3:5" hidden="1" x14ac:dyDescent="0.2">
      <c r="C24" s="20" t="s">
        <v>70</v>
      </c>
      <c r="D24" s="15">
        <f t="shared" si="0"/>
        <v>0</v>
      </c>
      <c r="E24" s="11"/>
    </row>
    <row r="25" spans="3:5" hidden="1" x14ac:dyDescent="0.2">
      <c r="C25" s="20" t="s">
        <v>71</v>
      </c>
      <c r="D25" s="15">
        <f t="shared" si="0"/>
        <v>0</v>
      </c>
      <c r="E25" s="11"/>
    </row>
    <row r="26" spans="3:5" hidden="1" x14ac:dyDescent="0.2">
      <c r="C26" s="20" t="s">
        <v>25</v>
      </c>
      <c r="D26" s="15">
        <f t="shared" si="0"/>
        <v>0</v>
      </c>
      <c r="E26" s="11"/>
    </row>
    <row r="27" spans="3:5" hidden="1" x14ac:dyDescent="0.2">
      <c r="C27" s="20" t="s">
        <v>72</v>
      </c>
      <c r="D27" s="15">
        <f t="shared" si="0"/>
        <v>0</v>
      </c>
      <c r="E27" s="11"/>
    </row>
    <row r="28" spans="3:5" hidden="1" x14ac:dyDescent="0.2">
      <c r="C28" s="20" t="s">
        <v>73</v>
      </c>
      <c r="D28" s="15">
        <f t="shared" si="0"/>
        <v>0</v>
      </c>
      <c r="E28" s="11"/>
    </row>
    <row r="29" spans="3:5" hidden="1" x14ac:dyDescent="0.2">
      <c r="C29" s="20" t="s">
        <v>74</v>
      </c>
      <c r="D29" s="15">
        <f t="shared" si="0"/>
        <v>0</v>
      </c>
      <c r="E29" s="11"/>
    </row>
    <row r="30" spans="3:5" hidden="1" x14ac:dyDescent="0.2">
      <c r="C30" s="20" t="s">
        <v>75</v>
      </c>
      <c r="D30" s="15">
        <f t="shared" si="0"/>
        <v>0</v>
      </c>
      <c r="E30" s="11"/>
    </row>
    <row r="31" spans="3:5" hidden="1" x14ac:dyDescent="0.2">
      <c r="C31" s="20" t="s">
        <v>76</v>
      </c>
      <c r="D31" s="15">
        <f t="shared" si="0"/>
        <v>0</v>
      </c>
      <c r="E31" s="11"/>
    </row>
    <row r="32" spans="3:5" hidden="1" x14ac:dyDescent="0.2">
      <c r="C32" s="20" t="s">
        <v>77</v>
      </c>
      <c r="D32" s="15">
        <f t="shared" si="0"/>
        <v>0</v>
      </c>
      <c r="E32" s="11"/>
    </row>
    <row r="33" spans="3:5" hidden="1" x14ac:dyDescent="0.2">
      <c r="C33" s="20" t="s">
        <v>78</v>
      </c>
      <c r="D33" s="15">
        <f t="shared" si="0"/>
        <v>0</v>
      </c>
      <c r="E33" s="11"/>
    </row>
    <row r="34" spans="3:5" hidden="1" x14ac:dyDescent="0.2">
      <c r="C34" s="20" t="s">
        <v>79</v>
      </c>
      <c r="D34" s="15">
        <f t="shared" si="0"/>
        <v>0</v>
      </c>
      <c r="E34" s="11"/>
    </row>
    <row r="35" spans="3:5" hidden="1" x14ac:dyDescent="0.2">
      <c r="C35" s="20" t="s">
        <v>80</v>
      </c>
      <c r="D35" s="15">
        <f t="shared" si="0"/>
        <v>0</v>
      </c>
      <c r="E35" s="11"/>
    </row>
    <row r="36" spans="3:5" hidden="1" x14ac:dyDescent="0.2">
      <c r="C36" s="20" t="s">
        <v>53</v>
      </c>
      <c r="D36" s="15">
        <f t="shared" si="0"/>
        <v>0</v>
      </c>
      <c r="E36" s="11"/>
    </row>
    <row r="37" spans="3:5" hidden="1" x14ac:dyDescent="0.2">
      <c r="C37" s="20" t="s">
        <v>81</v>
      </c>
      <c r="D37" s="15">
        <f t="shared" si="0"/>
        <v>0</v>
      </c>
      <c r="E37" s="11"/>
    </row>
    <row r="38" spans="3:5" hidden="1" x14ac:dyDescent="0.2">
      <c r="C38" s="20" t="s">
        <v>46</v>
      </c>
      <c r="D38" s="15">
        <f t="shared" si="0"/>
        <v>0</v>
      </c>
      <c r="E38" s="11"/>
    </row>
    <row r="39" spans="3:5" hidden="1" x14ac:dyDescent="0.2">
      <c r="C39" s="20" t="s">
        <v>82</v>
      </c>
      <c r="D39" s="15">
        <f t="shared" si="0"/>
        <v>0</v>
      </c>
      <c r="E39" s="11"/>
    </row>
    <row r="40" spans="3:5" hidden="1" x14ac:dyDescent="0.2">
      <c r="C40" s="20" t="s">
        <v>83</v>
      </c>
      <c r="D40" s="15">
        <f t="shared" si="0"/>
        <v>0</v>
      </c>
      <c r="E40" s="11"/>
    </row>
    <row r="41" spans="3:5" hidden="1" x14ac:dyDescent="0.2">
      <c r="C41" s="20" t="s">
        <v>84</v>
      </c>
      <c r="D41" s="15">
        <f t="shared" si="0"/>
        <v>0</v>
      </c>
      <c r="E41" s="11"/>
    </row>
    <row r="42" spans="3:5" hidden="1" x14ac:dyDescent="0.2">
      <c r="C42" s="20" t="s">
        <v>85</v>
      </c>
      <c r="D42" s="15">
        <f t="shared" si="0"/>
        <v>0</v>
      </c>
      <c r="E42" s="11"/>
    </row>
    <row r="43" spans="3:5" hidden="1" x14ac:dyDescent="0.2">
      <c r="C43" s="20" t="s">
        <v>86</v>
      </c>
      <c r="D43" s="15">
        <f t="shared" si="0"/>
        <v>0</v>
      </c>
      <c r="E43" s="11"/>
    </row>
    <row r="44" spans="3:5" hidden="1" x14ac:dyDescent="0.2">
      <c r="C44" s="20" t="s">
        <v>87</v>
      </c>
      <c r="D44" s="15">
        <f t="shared" si="0"/>
        <v>0</v>
      </c>
      <c r="E44" s="11"/>
    </row>
    <row r="45" spans="3:5" hidden="1" x14ac:dyDescent="0.2">
      <c r="C45" s="20" t="s">
        <v>88</v>
      </c>
      <c r="D45" s="15">
        <f t="shared" si="0"/>
        <v>0</v>
      </c>
      <c r="E45" s="11"/>
    </row>
    <row r="46" spans="3:5" hidden="1" x14ac:dyDescent="0.2">
      <c r="C46" s="20" t="s">
        <v>89</v>
      </c>
      <c r="D46" s="15">
        <f t="shared" si="0"/>
        <v>0</v>
      </c>
      <c r="E46" s="11"/>
    </row>
    <row r="47" spans="3:5" hidden="1" x14ac:dyDescent="0.2">
      <c r="C47" s="20" t="s">
        <v>90</v>
      </c>
      <c r="D47" s="15">
        <f t="shared" ref="D47:D78" si="1">COUNTIFS(V$3:V$9,"=Y",C$3:C$9,C47)</f>
        <v>0</v>
      </c>
      <c r="E47" s="11"/>
    </row>
    <row r="48" spans="3:5" hidden="1" x14ac:dyDescent="0.2">
      <c r="C48" s="20" t="s">
        <v>91</v>
      </c>
      <c r="D48" s="15">
        <f t="shared" si="1"/>
        <v>0</v>
      </c>
      <c r="E48" s="11"/>
    </row>
    <row r="49" spans="3:5" hidden="1" x14ac:dyDescent="0.2">
      <c r="C49" s="20" t="s">
        <v>92</v>
      </c>
      <c r="D49" s="15">
        <f t="shared" si="1"/>
        <v>0</v>
      </c>
      <c r="E49" s="11"/>
    </row>
    <row r="50" spans="3:5" hidden="1" x14ac:dyDescent="0.2">
      <c r="C50" s="20" t="s">
        <v>93</v>
      </c>
      <c r="D50" s="15">
        <f t="shared" si="1"/>
        <v>0</v>
      </c>
      <c r="E50" s="11"/>
    </row>
    <row r="51" spans="3:5" hidden="1" x14ac:dyDescent="0.2">
      <c r="C51" s="20" t="s">
        <v>94</v>
      </c>
      <c r="D51" s="15">
        <f t="shared" si="1"/>
        <v>0</v>
      </c>
      <c r="E51" s="11"/>
    </row>
    <row r="52" spans="3:5" hidden="1" x14ac:dyDescent="0.2">
      <c r="C52" s="20" t="s">
        <v>95</v>
      </c>
      <c r="D52" s="15">
        <f t="shared" si="1"/>
        <v>0</v>
      </c>
      <c r="E52" s="11"/>
    </row>
    <row r="53" spans="3:5" hidden="1" x14ac:dyDescent="0.2">
      <c r="C53" s="20" t="s">
        <v>96</v>
      </c>
      <c r="D53" s="15">
        <f t="shared" si="1"/>
        <v>0</v>
      </c>
      <c r="E53" s="11"/>
    </row>
    <row r="54" spans="3:5" hidden="1" x14ac:dyDescent="0.2">
      <c r="C54" s="20" t="s">
        <v>97</v>
      </c>
      <c r="D54" s="15">
        <f t="shared" si="1"/>
        <v>0</v>
      </c>
      <c r="E54" s="11"/>
    </row>
    <row r="55" spans="3:5" hidden="1" x14ac:dyDescent="0.2">
      <c r="C55" s="20" t="s">
        <v>98</v>
      </c>
      <c r="D55" s="15">
        <f t="shared" si="1"/>
        <v>0</v>
      </c>
      <c r="E55" s="11"/>
    </row>
    <row r="56" spans="3:5" hidden="1" x14ac:dyDescent="0.2">
      <c r="C56" s="20" t="s">
        <v>99</v>
      </c>
      <c r="D56" s="15">
        <f t="shared" si="1"/>
        <v>0</v>
      </c>
      <c r="E56" s="11"/>
    </row>
    <row r="57" spans="3:5" hidden="1" x14ac:dyDescent="0.2">
      <c r="C57" s="20" t="s">
        <v>100</v>
      </c>
      <c r="D57" s="15">
        <f t="shared" si="1"/>
        <v>0</v>
      </c>
      <c r="E57" s="11"/>
    </row>
    <row r="58" spans="3:5" hidden="1" x14ac:dyDescent="0.2">
      <c r="C58" s="20" t="s">
        <v>101</v>
      </c>
      <c r="D58" s="15">
        <f t="shared" si="1"/>
        <v>0</v>
      </c>
      <c r="E58" s="11"/>
    </row>
    <row r="59" spans="3:5" hidden="1" x14ac:dyDescent="0.2">
      <c r="C59" s="20" t="s">
        <v>102</v>
      </c>
      <c r="D59" s="15">
        <f t="shared" si="1"/>
        <v>0</v>
      </c>
      <c r="E59" s="11"/>
    </row>
    <row r="60" spans="3:5" hidden="1" x14ac:dyDescent="0.2">
      <c r="C60" s="20" t="s">
        <v>103</v>
      </c>
      <c r="D60" s="15">
        <f t="shared" si="1"/>
        <v>0</v>
      </c>
      <c r="E60" s="11"/>
    </row>
    <row r="61" spans="3:5" hidden="1" x14ac:dyDescent="0.2">
      <c r="C61" s="20" t="s">
        <v>104</v>
      </c>
      <c r="D61" s="15">
        <f t="shared" si="1"/>
        <v>0</v>
      </c>
      <c r="E61" s="11"/>
    </row>
    <row r="62" spans="3:5" hidden="1" x14ac:dyDescent="0.2">
      <c r="C62" s="20" t="s">
        <v>105</v>
      </c>
      <c r="D62" s="15">
        <f t="shared" si="1"/>
        <v>0</v>
      </c>
      <c r="E62" s="11"/>
    </row>
    <row r="63" spans="3:5" hidden="1" x14ac:dyDescent="0.2">
      <c r="C63" s="20" t="s">
        <v>106</v>
      </c>
      <c r="D63" s="15">
        <f t="shared" si="1"/>
        <v>0</v>
      </c>
      <c r="E63" s="11"/>
    </row>
    <row r="64" spans="3:5" hidden="1" x14ac:dyDescent="0.2">
      <c r="C64" s="20" t="s">
        <v>107</v>
      </c>
      <c r="D64" s="15">
        <f t="shared" si="1"/>
        <v>0</v>
      </c>
      <c r="E64" s="11"/>
    </row>
    <row r="65" spans="3:5" hidden="1" x14ac:dyDescent="0.2">
      <c r="C65" s="20" t="s">
        <v>108</v>
      </c>
      <c r="D65" s="15">
        <f t="shared" si="1"/>
        <v>0</v>
      </c>
      <c r="E65" s="11"/>
    </row>
    <row r="66" spans="3:5" hidden="1" x14ac:dyDescent="0.2">
      <c r="C66" s="20" t="s">
        <v>109</v>
      </c>
      <c r="D66" s="15">
        <f t="shared" si="1"/>
        <v>0</v>
      </c>
      <c r="E66" s="11"/>
    </row>
    <row r="67" spans="3:5" hidden="1" x14ac:dyDescent="0.2">
      <c r="C67" s="20" t="s">
        <v>110</v>
      </c>
      <c r="D67" s="15">
        <f t="shared" si="1"/>
        <v>0</v>
      </c>
      <c r="E67" s="11"/>
    </row>
    <row r="68" spans="3:5" hidden="1" x14ac:dyDescent="0.2">
      <c r="C68" s="20" t="s">
        <v>111</v>
      </c>
      <c r="D68" s="15">
        <f t="shared" si="1"/>
        <v>0</v>
      </c>
      <c r="E68" s="11"/>
    </row>
    <row r="69" spans="3:5" hidden="1" x14ac:dyDescent="0.2">
      <c r="C69" s="20" t="s">
        <v>112</v>
      </c>
      <c r="D69" s="15">
        <f t="shared" si="1"/>
        <v>0</v>
      </c>
      <c r="E69" s="11"/>
    </row>
    <row r="70" spans="3:5" hidden="1" x14ac:dyDescent="0.2">
      <c r="C70" s="20" t="s">
        <v>113</v>
      </c>
      <c r="D70" s="15">
        <f t="shared" si="1"/>
        <v>0</v>
      </c>
      <c r="E70" s="11"/>
    </row>
    <row r="71" spans="3:5" hidden="1" x14ac:dyDescent="0.2">
      <c r="C71" s="20" t="s">
        <v>114</v>
      </c>
      <c r="D71" s="15">
        <f t="shared" si="1"/>
        <v>0</v>
      </c>
      <c r="E71" s="11"/>
    </row>
    <row r="72" spans="3:5" hidden="1" x14ac:dyDescent="0.2">
      <c r="C72" s="20" t="s">
        <v>115</v>
      </c>
      <c r="D72" s="15">
        <f t="shared" si="1"/>
        <v>0</v>
      </c>
      <c r="E72" s="11"/>
    </row>
    <row r="73" spans="3:5" hidden="1" x14ac:dyDescent="0.2">
      <c r="C73" s="20" t="s">
        <v>116</v>
      </c>
      <c r="D73" s="15">
        <f t="shared" si="1"/>
        <v>0</v>
      </c>
      <c r="E73" s="11"/>
    </row>
    <row r="74" spans="3:5" hidden="1" x14ac:dyDescent="0.2">
      <c r="C74" s="20" t="s">
        <v>117</v>
      </c>
      <c r="D74" s="15">
        <f t="shared" si="1"/>
        <v>0</v>
      </c>
      <c r="E74" s="11"/>
    </row>
    <row r="75" spans="3:5" hidden="1" x14ac:dyDescent="0.2">
      <c r="C75" s="20" t="s">
        <v>118</v>
      </c>
      <c r="D75" s="15">
        <f t="shared" si="1"/>
        <v>0</v>
      </c>
      <c r="E75" s="11"/>
    </row>
    <row r="76" spans="3:5" hidden="1" x14ac:dyDescent="0.2">
      <c r="C76" s="20" t="s">
        <v>119</v>
      </c>
      <c r="D76" s="15">
        <f t="shared" si="1"/>
        <v>0</v>
      </c>
      <c r="E76" s="11"/>
    </row>
    <row r="77" spans="3:5" hidden="1" x14ac:dyDescent="0.2">
      <c r="C77" s="20" t="s">
        <v>120</v>
      </c>
      <c r="D77" s="15">
        <f t="shared" si="1"/>
        <v>0</v>
      </c>
      <c r="E77" s="11"/>
    </row>
    <row r="78" spans="3:5" hidden="1" x14ac:dyDescent="0.2">
      <c r="C78" s="20" t="s">
        <v>121</v>
      </c>
      <c r="D78" s="15">
        <f t="shared" si="1"/>
        <v>0</v>
      </c>
      <c r="E78" s="11"/>
    </row>
    <row r="79" spans="3:5" hidden="1" x14ac:dyDescent="0.2">
      <c r="C79" s="20" t="s">
        <v>34</v>
      </c>
      <c r="D79" s="15">
        <f t="shared" ref="D79:D110" si="2">COUNTIFS(V$3:V$9,"=Y",C$3:C$9,C79)</f>
        <v>0</v>
      </c>
      <c r="E79" s="11"/>
    </row>
    <row r="80" spans="3:5" hidden="1" x14ac:dyDescent="0.2">
      <c r="C80" s="20" t="s">
        <v>122</v>
      </c>
      <c r="D80" s="15">
        <f t="shared" si="2"/>
        <v>0</v>
      </c>
      <c r="E80" s="11"/>
    </row>
    <row r="81" spans="3:5" hidden="1" x14ac:dyDescent="0.2">
      <c r="C81" s="20" t="s">
        <v>123</v>
      </c>
      <c r="D81" s="15">
        <f t="shared" si="2"/>
        <v>0</v>
      </c>
      <c r="E81" s="11"/>
    </row>
  </sheetData>
  <mergeCells count="1">
    <mergeCell ref="A13:U13"/>
  </mergeCells>
  <pageMargins left="0.7" right="0.7" top="0.75" bottom="0.75" header="0.3" footer="0.3"/>
  <pageSetup paperSize="5" scale="80" orientation="landscape" r:id="rId1"/>
  <headerFooter alignWithMargins="0">
    <oddHeader>&amp;C&amp;"Arial,Bold"&amp;14RFA 2025-206 – Board Approved Scoring Results&amp;RPage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ee2a4f69-3a29-4b24-b170-d37fab3647f8" xsi:nil="true"/>
    <_ip_UnifiedCompliancePolicyProperties xmlns="http://schemas.microsoft.com/sharepoint/v3" xsi:nil="true"/>
    <lcf76f155ced4ddcb4097134ff3c332f xmlns="31c33541-f0e7-4482-9c8a-fb53b33b075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D7FB8C8EFEAA4890E51E5409BB0EBE" ma:contentTypeVersion="38" ma:contentTypeDescription="Create a new document." ma:contentTypeScope="" ma:versionID="428677194076af3fdf0648290120b117">
  <xsd:schema xmlns:xsd="http://www.w3.org/2001/XMLSchema" xmlns:xs="http://www.w3.org/2001/XMLSchema" xmlns:p="http://schemas.microsoft.com/office/2006/metadata/properties" xmlns:ns1="http://schemas.microsoft.com/sharepoint/v3" xmlns:ns2="31c33541-f0e7-4482-9c8a-fb53b33b075f" xmlns:ns3="ee2a4f69-3a29-4b24-b170-d37fab3647f8" targetNamespace="http://schemas.microsoft.com/office/2006/metadata/properties" ma:root="true" ma:fieldsID="114551f94e579d40ffc552563daeb05c" ns1:_="" ns2:_="" ns3:_="">
    <xsd:import namespace="http://schemas.microsoft.com/sharepoint/v3"/>
    <xsd:import namespace="31c33541-f0e7-4482-9c8a-fb53b33b075f"/>
    <xsd:import namespace="ee2a4f69-3a29-4b24-b170-d37fab364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33541-f0e7-4482-9c8a-fb53b33b0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035b14-10e1-45a3-86e5-864d942af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a4f69-3a29-4b24-b170-d37fab3647f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6460509-29a3-433c-8ae4-97b4f58da4b5}" ma:internalName="TaxCatchAll" ma:showField="CatchAllData" ma:web="ee2a4f69-3a29-4b24-b170-d37fab3647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C3B0B6-9944-4B2C-A764-08454AFC76F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e2a4f69-3a29-4b24-b170-d37fab3647f8"/>
    <ds:schemaRef ds:uri="31c33541-f0e7-4482-9c8a-fb53b33b075f"/>
  </ds:schemaRefs>
</ds:datastoreItem>
</file>

<file path=customXml/itemProps2.xml><?xml version="1.0" encoding="utf-8"?>
<ds:datastoreItem xmlns:ds="http://schemas.openxmlformats.org/officeDocument/2006/customXml" ds:itemID="{7B37454D-1FC6-4B43-9E95-33DA0C6FB4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DC9D61-E9FA-485C-83AA-65C097AFFC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1c33541-f0e7-4482-9c8a-fb53b33b075f"/>
    <ds:schemaRef ds:uri="ee2a4f69-3a29-4b24-b170-d37fab36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 Applications</vt:lpstr>
      <vt:lpstr>'All Applications'!Print_Area</vt:lpstr>
      <vt:lpstr>'All Applications'!Print_Titles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Amanda DuSold</cp:lastModifiedBy>
  <cp:lastPrinted>2025-03-26T19:02:57Z</cp:lastPrinted>
  <dcterms:created xsi:type="dcterms:W3CDTF">2025-03-14T17:15:28Z</dcterms:created>
  <dcterms:modified xsi:type="dcterms:W3CDTF">2025-03-26T19:03:09Z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0x010100B2D7FB8C8EFEAA4890E51E5409BB0EBE</vt:lpwstr>
  </property>
</Properties>
</file>