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90" windowWidth="11880" windowHeight="6405" tabRatio="601" activeTab="7"/>
  </bookViews>
  <sheets>
    <sheet name="Quarter 1" sheetId="1" r:id="rId1"/>
    <sheet name="Quarter 2" sheetId="2" r:id="rId2"/>
    <sheet name="Quarter 3" sheetId="3" r:id="rId3"/>
    <sheet name="Quarter 4" sheetId="4" r:id="rId4"/>
    <sheet name="Quarter 5" sheetId="5" r:id="rId5"/>
    <sheet name="Quarter 6" sheetId="6" r:id="rId6"/>
    <sheet name="Quarter 7" sheetId="7" r:id="rId7"/>
    <sheet name="Quarter 8" sheetId="8" r:id="rId8"/>
    <sheet name="Additional Text" sheetId="9" r:id="rId9"/>
  </sheets>
  <definedNames>
    <definedName name="_xlfn.SINGLE" hidden="1">#NAME?</definedName>
    <definedName name="_xlnm.Print_Area" localSheetId="0">'Quarter 1'!$A$1:$I$49</definedName>
    <definedName name="_xlnm.Print_Area" localSheetId="1">'Quarter 2'!$A$1:$I$49</definedName>
    <definedName name="_xlnm.Print_Area" localSheetId="2">'Quarter 3'!$A$1:$I$49</definedName>
    <definedName name="_xlnm.Print_Area" localSheetId="3">'Quarter 4'!$A$1:$I$49</definedName>
    <definedName name="_xlnm.Print_Area" localSheetId="4">'Quarter 5'!$A$1:$I$49</definedName>
    <definedName name="_xlnm.Print_Area" localSheetId="5">'Quarter 6'!$A$1:$I$49</definedName>
    <definedName name="_xlnm.Print_Area" localSheetId="6">'Quarter 7'!$A$1:$I$49</definedName>
    <definedName name="_xlnm.Print_Area" localSheetId="7">'Quarter 8'!$A$1:$I$49</definedName>
  </definedNames>
  <calcPr fullCalcOnLoad="1"/>
</workbook>
</file>

<file path=xl/sharedStrings.xml><?xml version="1.0" encoding="utf-8"?>
<sst xmlns="http://schemas.openxmlformats.org/spreadsheetml/2006/main" count="613" uniqueCount="93">
  <si>
    <t/>
  </si>
  <si>
    <t>Report Date:</t>
  </si>
  <si>
    <t>Developer:</t>
  </si>
  <si>
    <t>Development Name:</t>
  </si>
  <si>
    <t>Development #:</t>
  </si>
  <si>
    <t>Anticipated Placed in Service: (Last</t>
  </si>
  <si>
    <t>constructed/rehabilitated building)</t>
  </si>
  <si>
    <t xml:space="preserve">Date: </t>
  </si>
  <si>
    <t xml:space="preserve">If there is a change of APIS Please </t>
  </si>
  <si>
    <t>Construction Begun?  Yes</t>
  </si>
  <si>
    <t>reference at the bottom</t>
  </si>
  <si>
    <t>Construction Deadline:</t>
  </si>
  <si>
    <t>Date Pulled:</t>
  </si>
  <si>
    <t>Begin Date:</t>
  </si>
  <si>
    <t>Date:</t>
  </si>
  <si>
    <t>A</t>
  </si>
  <si>
    <t>B</t>
  </si>
  <si>
    <t>C</t>
  </si>
  <si>
    <t>D</t>
  </si>
  <si>
    <t>E</t>
  </si>
  <si>
    <t>F</t>
  </si>
  <si>
    <t>G</t>
  </si>
  <si>
    <t>H</t>
  </si>
  <si>
    <t>Expenditure of</t>
  </si>
  <si>
    <t xml:space="preserve">% of </t>
  </si>
  <si>
    <t>Balance</t>
  </si>
  <si>
    <t>Use of</t>
  </si>
  <si>
    <t xml:space="preserve">Budgeted </t>
  </si>
  <si>
    <t>Previous</t>
  </si>
  <si>
    <t>Expenditures</t>
  </si>
  <si>
    <t>Budget: To Date</t>
  </si>
  <si>
    <t>To Finish</t>
  </si>
  <si>
    <t>Comments</t>
  </si>
  <si>
    <t>Funds</t>
  </si>
  <si>
    <t>Amount *</t>
  </si>
  <si>
    <t>This Report</t>
  </si>
  <si>
    <t>(C+D)</t>
  </si>
  <si>
    <t>(E/B)</t>
  </si>
  <si>
    <t>(B-E)</t>
  </si>
  <si>
    <t>Land</t>
  </si>
  <si>
    <t>Other acquistions (Mitigation)</t>
  </si>
  <si>
    <t>Hard Costs</t>
  </si>
  <si>
    <t>Constr. Period Interest</t>
  </si>
  <si>
    <t>Site Work</t>
  </si>
  <si>
    <t>Legal</t>
  </si>
  <si>
    <t>Appraisal</t>
  </si>
  <si>
    <t>Arch/Engineering</t>
  </si>
  <si>
    <t>Accounting</t>
  </si>
  <si>
    <t>Loan Fees</t>
  </si>
  <si>
    <t>Dev. Fee</t>
  </si>
  <si>
    <t>Other Costs:</t>
  </si>
  <si>
    <t>Impact Fee/Util.</t>
  </si>
  <si>
    <t>FHFC Fees</t>
  </si>
  <si>
    <t>Permits</t>
  </si>
  <si>
    <t>Other</t>
  </si>
  <si>
    <t>Total Construction Expenditures</t>
  </si>
  <si>
    <t>PHYSICAL</t>
  </si>
  <si>
    <t>--% OF PHYSICAL WORK COMPLETED--</t>
  </si>
  <si>
    <t>BALANCE</t>
  </si>
  <si>
    <t>COMMENTS</t>
  </si>
  <si>
    <t xml:space="preserve">CONSTRUCTION </t>
  </si>
  <si>
    <t>PREVIOUS</t>
  </si>
  <si>
    <t>TO DATE</t>
  </si>
  <si>
    <t>TO FINISH</t>
  </si>
  <si>
    <t>SCHEDULE</t>
  </si>
  <si>
    <t>IN THE SPACE BELOW, PROVIDE A WRITTEN STATEMENT DESCRIBING THE CURRENT STATUS OF THE DEVELOPMENT, FINANCE, CONSTRUCTION AND SYDICATION ACTIVITY, THE REASONS</t>
  </si>
  <si>
    <t>FOR ANY CHANGES TO THE ANTICIPATED PLACED-IN-SERVICE DATE, AND ANY OTHER INFORMATION RELATING TO THE STATUS OF THE DEVELOPMENT (USE ADDITIONAL PAGES IF NEEDED):</t>
  </si>
  <si>
    <t>* TOTAL FOR THIS COLUMN SHOULD EQUAL TOTAL ESTIMATED DEVELOPMENT COST</t>
  </si>
  <si>
    <t xml:space="preserve">                                                     No</t>
  </si>
  <si>
    <t xml:space="preserve">                                   No</t>
  </si>
  <si>
    <t>Der OH/Fee</t>
  </si>
  <si>
    <t>DEVELOPMENT NAME:</t>
  </si>
  <si>
    <t>DEVELOPMENT #:</t>
  </si>
  <si>
    <t>REPORT DATE:</t>
  </si>
  <si>
    <t>USE THIS PAGE FOR ADDITIONAL TEXT, IF NEEDED:</t>
  </si>
  <si>
    <t>Permits Pulled?                           Yes</t>
  </si>
  <si>
    <t>(mm/dd/yy)</t>
  </si>
  <si>
    <t xml:space="preserve">All dates must be in the form </t>
  </si>
  <si>
    <t>hc</t>
  </si>
  <si>
    <t>Address:</t>
  </si>
  <si>
    <t>No</t>
  </si>
  <si>
    <t>All dates must be in the form</t>
  </si>
  <si>
    <t xml:space="preserve"> PROGRESS REPORT</t>
  </si>
  <si>
    <t>Housing Credit Developments</t>
  </si>
  <si>
    <t>1st Quarter Report</t>
  </si>
  <si>
    <t>2nd Quarter Report</t>
  </si>
  <si>
    <t>3rd Quarter Report</t>
  </si>
  <si>
    <t>4th Quarter Report</t>
  </si>
  <si>
    <t>5th Quarter Report</t>
  </si>
  <si>
    <t>6th Quarter Report</t>
  </si>
  <si>
    <t>7th Quarter Report</t>
  </si>
  <si>
    <t>8th Quarter Report</t>
  </si>
  <si>
    <t>HC Progress Report January 2007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</si>
</sst>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000000000000%"/>
  </numFmts>
  <fonts count="48">
    <font>
      <sz val="12"/>
      <name val="Arial"/>
      <family val="0"/>
    </font>
    <font>
      <sz val="10"/>
      <name val="Arial"/>
      <family val="0"/>
    </font>
    <font>
      <b/>
      <sz val="16"/>
      <name val="Arial"/>
      <family val="2"/>
    </font>
    <font>
      <sz val="10"/>
      <color indexed="12"/>
      <name val="Courier"/>
      <family val="0"/>
    </font>
    <font>
      <sz val="8"/>
      <name val="Arial"/>
      <family val="2"/>
    </font>
    <font>
      <sz val="8"/>
      <color indexed="1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6"/>
      <color indexed="12"/>
      <name val="Arial"/>
      <family val="2"/>
    </font>
    <font>
      <sz val="8"/>
      <color indexed="8"/>
      <name val="Arial"/>
      <family val="2"/>
    </font>
    <font>
      <sz val="5"/>
      <color indexed="9"/>
      <name val="Arial"/>
      <family val="2"/>
    </font>
    <font>
      <u val="single"/>
      <sz val="7.2"/>
      <color indexed="12"/>
      <name val="Arial"/>
      <family val="0"/>
    </font>
    <font>
      <u val="single"/>
      <sz val="7.2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8"/>
      </patternFill>
    </fill>
    <fill>
      <patternFill patternType="gray0625">
        <fgColor indexed="8"/>
        <bgColor indexed="9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4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horizontal="centerContinuous"/>
      <protection/>
    </xf>
    <xf numFmtId="164" fontId="5" fillId="0" borderId="10" xfId="0" applyNumberFormat="1" applyFont="1" applyBorder="1" applyAlignment="1" applyProtection="1">
      <alignment horizontal="centerContinuous"/>
      <protection locked="0"/>
    </xf>
    <xf numFmtId="0" fontId="6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/>
    </xf>
    <xf numFmtId="10" fontId="5" fillId="0" borderId="10" xfId="0" applyNumberFormat="1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centerContinuous"/>
      <protection/>
    </xf>
    <xf numFmtId="0" fontId="5" fillId="0" borderId="10" xfId="0" applyFont="1" applyBorder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4" fillId="0" borderId="12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164" fontId="5" fillId="0" borderId="14" xfId="0" applyNumberFormat="1" applyFont="1" applyBorder="1" applyAlignment="1" applyProtection="1">
      <alignment horizontal="centerContinuous"/>
      <protection locked="0"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5" fillId="0" borderId="15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/>
      <protection/>
    </xf>
    <xf numFmtId="0" fontId="7" fillId="0" borderId="0" xfId="0" applyFont="1" applyAlignment="1" applyProtection="1">
      <alignment horizontal="centerContinuous"/>
      <protection/>
    </xf>
    <xf numFmtId="0" fontId="5" fillId="0" borderId="14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left"/>
      <protection/>
    </xf>
    <xf numFmtId="164" fontId="5" fillId="0" borderId="14" xfId="0" applyNumberFormat="1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/>
      <protection/>
    </xf>
    <xf numFmtId="0" fontId="4" fillId="33" borderId="18" xfId="0" applyFont="1" applyFill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Continuous"/>
      <protection/>
    </xf>
    <xf numFmtId="0" fontId="4" fillId="0" borderId="20" xfId="0" applyFont="1" applyBorder="1" applyAlignment="1" applyProtection="1">
      <alignment horizontal="centerContinuous"/>
      <protection/>
    </xf>
    <xf numFmtId="0" fontId="4" fillId="0" borderId="0" xfId="0" applyFont="1" applyAlignment="1" applyProtection="1">
      <alignment horizontal="center"/>
      <protection/>
    </xf>
    <xf numFmtId="0" fontId="4" fillId="33" borderId="21" xfId="0" applyFont="1" applyFill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0" fontId="4" fillId="33" borderId="22" xfId="0" applyFont="1" applyFill="1" applyBorder="1" applyAlignment="1" applyProtection="1">
      <alignment horizontal="centerContinuous"/>
      <protection/>
    </xf>
    <xf numFmtId="0" fontId="4" fillId="0" borderId="22" xfId="0" applyFont="1" applyBorder="1" applyAlignment="1" applyProtection="1">
      <alignment horizontal="centerContinuous"/>
      <protection/>
    </xf>
    <xf numFmtId="0" fontId="4" fillId="33" borderId="22" xfId="0" applyFont="1" applyFill="1" applyBorder="1" applyAlignment="1" applyProtection="1">
      <alignment horizontal="center"/>
      <protection/>
    </xf>
    <xf numFmtId="0" fontId="4" fillId="33" borderId="23" xfId="0" applyFont="1" applyFill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center"/>
      <protection/>
    </xf>
    <xf numFmtId="0" fontId="4" fillId="33" borderId="24" xfId="0" applyFont="1" applyFill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Continuous"/>
      <protection/>
    </xf>
    <xf numFmtId="0" fontId="4" fillId="0" borderId="24" xfId="0" applyFont="1" applyBorder="1" applyAlignment="1" applyProtection="1">
      <alignment horizontal="centerContinuous"/>
      <protection/>
    </xf>
    <xf numFmtId="0" fontId="4" fillId="33" borderId="26" xfId="0" applyFont="1" applyFill="1" applyBorder="1" applyAlignment="1" applyProtection="1">
      <alignment/>
      <protection/>
    </xf>
    <xf numFmtId="7" fontId="5" fillId="0" borderId="27" xfId="0" applyNumberFormat="1" applyFont="1" applyBorder="1" applyAlignment="1" applyProtection="1">
      <alignment horizontal="center"/>
      <protection locked="0"/>
    </xf>
    <xf numFmtId="7" fontId="4" fillId="33" borderId="27" xfId="0" applyNumberFormat="1" applyFont="1" applyFill="1" applyBorder="1" applyAlignment="1" applyProtection="1">
      <alignment horizontal="center"/>
      <protection/>
    </xf>
    <xf numFmtId="7" fontId="4" fillId="33" borderId="28" xfId="0" applyNumberFormat="1" applyFont="1" applyFill="1" applyBorder="1" applyAlignment="1" applyProtection="1">
      <alignment horizontal="center"/>
      <protection/>
    </xf>
    <xf numFmtId="10" fontId="4" fillId="33" borderId="28" xfId="0" applyNumberFormat="1" applyFont="1" applyFill="1" applyBorder="1" applyAlignment="1" applyProtection="1">
      <alignment horizontal="center"/>
      <protection/>
    </xf>
    <xf numFmtId="0" fontId="9" fillId="0" borderId="17" xfId="0" applyFont="1" applyBorder="1" applyAlignment="1" applyProtection="1">
      <alignment horizontal="centerContinuous"/>
      <protection locked="0"/>
    </xf>
    <xf numFmtId="0" fontId="4" fillId="0" borderId="27" xfId="0" applyFont="1" applyBorder="1" applyAlignment="1" applyProtection="1">
      <alignment horizontal="centerContinuous"/>
      <protection/>
    </xf>
    <xf numFmtId="7" fontId="5" fillId="0" borderId="28" xfId="0" applyNumberFormat="1" applyFont="1" applyBorder="1" applyAlignment="1" applyProtection="1">
      <alignment horizontal="center"/>
      <protection locked="0"/>
    </xf>
    <xf numFmtId="0" fontId="4" fillId="33" borderId="23" xfId="0" applyFont="1" applyFill="1" applyBorder="1" applyAlignment="1" applyProtection="1">
      <alignment/>
      <protection/>
    </xf>
    <xf numFmtId="7" fontId="5" fillId="0" borderId="29" xfId="0" applyNumberFormat="1" applyFont="1" applyBorder="1" applyAlignment="1" applyProtection="1">
      <alignment horizontal="center"/>
      <protection locked="0"/>
    </xf>
    <xf numFmtId="7" fontId="4" fillId="33" borderId="29" xfId="0" applyNumberFormat="1" applyFont="1" applyFill="1" applyBorder="1" applyAlignment="1" applyProtection="1">
      <alignment horizontal="center"/>
      <protection/>
    </xf>
    <xf numFmtId="10" fontId="4" fillId="33" borderId="29" xfId="0" applyNumberFormat="1" applyFont="1" applyFill="1" applyBorder="1" applyAlignment="1" applyProtection="1">
      <alignment horizontal="center"/>
      <protection/>
    </xf>
    <xf numFmtId="0" fontId="9" fillId="0" borderId="30" xfId="0" applyFont="1" applyBorder="1" applyAlignment="1" applyProtection="1">
      <alignment horizontal="centerContinuous"/>
      <protection locked="0"/>
    </xf>
    <xf numFmtId="0" fontId="4" fillId="33" borderId="31" xfId="0" applyFont="1" applyFill="1" applyBorder="1" applyAlignment="1" applyProtection="1">
      <alignment/>
      <protection/>
    </xf>
    <xf numFmtId="7" fontId="4" fillId="33" borderId="32" xfId="0" applyNumberFormat="1" applyFont="1" applyFill="1" applyBorder="1" applyAlignment="1" applyProtection="1">
      <alignment horizontal="center"/>
      <protection/>
    </xf>
    <xf numFmtId="10" fontId="4" fillId="33" borderId="32" xfId="0" applyNumberFormat="1" applyFont="1" applyFill="1" applyBorder="1" applyAlignment="1" applyProtection="1">
      <alignment horizontal="center"/>
      <protection/>
    </xf>
    <xf numFmtId="0" fontId="9" fillId="0" borderId="33" xfId="0" applyFont="1" applyBorder="1" applyAlignment="1" applyProtection="1">
      <alignment horizontal="centerContinuous"/>
      <protection locked="0"/>
    </xf>
    <xf numFmtId="0" fontId="4" fillId="0" borderId="34" xfId="0" applyFont="1" applyBorder="1" applyAlignment="1" applyProtection="1">
      <alignment horizontal="centerContinuous"/>
      <protection/>
    </xf>
    <xf numFmtId="0" fontId="4" fillId="33" borderId="35" xfId="0" applyFont="1" applyFill="1" applyBorder="1" applyAlignment="1" applyProtection="1">
      <alignment horizontal="centerContinuous"/>
      <protection/>
    </xf>
    <xf numFmtId="0" fontId="4" fillId="33" borderId="36" xfId="0" applyFont="1" applyFill="1" applyBorder="1" applyAlignment="1" applyProtection="1">
      <alignment horizontal="centerContinuous"/>
      <protection/>
    </xf>
    <xf numFmtId="0" fontId="4" fillId="33" borderId="37" xfId="0" applyFont="1" applyFill="1" applyBorder="1" applyAlignment="1" applyProtection="1">
      <alignment horizontal="centerContinuous"/>
      <protection/>
    </xf>
    <xf numFmtId="0" fontId="4" fillId="33" borderId="20" xfId="0" applyFont="1" applyFill="1" applyBorder="1" applyAlignment="1" applyProtection="1">
      <alignment horizontal="centerContinuous"/>
      <protection/>
    </xf>
    <xf numFmtId="0" fontId="4" fillId="33" borderId="36" xfId="0" applyFont="1" applyFill="1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centerContinuous"/>
      <protection/>
    </xf>
    <xf numFmtId="0" fontId="4" fillId="33" borderId="38" xfId="0" applyFont="1" applyFill="1" applyBorder="1" applyAlignment="1" applyProtection="1">
      <alignment horizontal="centerContinuous"/>
      <protection/>
    </xf>
    <xf numFmtId="0" fontId="0" fillId="0" borderId="10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4" fillId="33" borderId="39" xfId="0" applyFont="1" applyFill="1" applyBorder="1" applyAlignment="1" applyProtection="1">
      <alignment horizontal="centerContinuous"/>
      <protection/>
    </xf>
    <xf numFmtId="0" fontId="4" fillId="33" borderId="24" xfId="0" applyFont="1" applyFill="1" applyBorder="1" applyAlignment="1" applyProtection="1">
      <alignment horizontal="centerContinuous"/>
      <protection/>
    </xf>
    <xf numFmtId="10" fontId="4" fillId="33" borderId="24" xfId="0" applyNumberFormat="1" applyFont="1" applyFill="1" applyBorder="1" applyAlignment="1" applyProtection="1">
      <alignment horizontal="center"/>
      <protection/>
    </xf>
    <xf numFmtId="0" fontId="9" fillId="0" borderId="25" xfId="0" applyFont="1" applyBorder="1" applyAlignment="1" applyProtection="1">
      <alignment/>
      <protection locked="0"/>
    </xf>
    <xf numFmtId="0" fontId="9" fillId="0" borderId="25" xfId="0" applyFont="1" applyBorder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/>
    </xf>
    <xf numFmtId="164" fontId="5" fillId="0" borderId="15" xfId="0" applyNumberFormat="1" applyFont="1" applyBorder="1" applyAlignment="1" applyProtection="1">
      <alignment horizontal="center"/>
      <protection locked="0"/>
    </xf>
    <xf numFmtId="9" fontId="4" fillId="33" borderId="28" xfId="0" applyNumberFormat="1" applyFont="1" applyFill="1" applyBorder="1" applyAlignment="1" applyProtection="1">
      <alignment horizontal="center"/>
      <protection/>
    </xf>
    <xf numFmtId="9" fontId="4" fillId="33" borderId="29" xfId="0" applyNumberFormat="1" applyFont="1" applyFill="1" applyBorder="1" applyAlignment="1" applyProtection="1">
      <alignment horizontal="center"/>
      <protection/>
    </xf>
    <xf numFmtId="9" fontId="4" fillId="33" borderId="32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/>
      <protection locked="0"/>
    </xf>
    <xf numFmtId="164" fontId="3" fillId="0" borderId="10" xfId="0" applyNumberFormat="1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 horizontal="right"/>
      <protection/>
    </xf>
    <xf numFmtId="0" fontId="4" fillId="0" borderId="16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4" fillId="0" borderId="16" xfId="0" applyFont="1" applyBorder="1" applyAlignment="1" applyProtection="1" quotePrefix="1">
      <alignment horizontal="left"/>
      <protection/>
    </xf>
    <xf numFmtId="0" fontId="0" fillId="0" borderId="0" xfId="0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/>
    </xf>
    <xf numFmtId="0" fontId="3" fillId="0" borderId="4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Continuous"/>
      <protection/>
    </xf>
    <xf numFmtId="0" fontId="11" fillId="0" borderId="0" xfId="0" applyFont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right"/>
      <protection/>
    </xf>
    <xf numFmtId="0" fontId="4" fillId="0" borderId="41" xfId="0" applyFont="1" applyBorder="1" applyAlignment="1" applyProtection="1">
      <alignment/>
      <protection/>
    </xf>
    <xf numFmtId="0" fontId="4" fillId="0" borderId="42" xfId="0" applyFont="1" applyBorder="1" applyAlignment="1" applyProtection="1">
      <alignment/>
      <protection/>
    </xf>
    <xf numFmtId="10" fontId="5" fillId="0" borderId="24" xfId="0" applyNumberFormat="1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/>
    </xf>
    <xf numFmtId="0" fontId="5" fillId="34" borderId="0" xfId="0" applyFont="1" applyFill="1" applyBorder="1" applyAlignment="1" applyProtection="1">
      <alignment horizontal="centerContinuous"/>
      <protection locked="0"/>
    </xf>
    <xf numFmtId="0" fontId="5" fillId="34" borderId="0" xfId="0" applyFont="1" applyFill="1" applyBorder="1" applyAlignment="1" applyProtection="1">
      <alignment horizontal="center"/>
      <protection locked="0"/>
    </xf>
    <xf numFmtId="0" fontId="4" fillId="34" borderId="0" xfId="0" applyFont="1" applyFill="1" applyBorder="1" applyAlignment="1">
      <alignment horizontal="centerContinuous"/>
    </xf>
    <xf numFmtId="0" fontId="4" fillId="34" borderId="0" xfId="0" applyFont="1" applyFill="1" applyBorder="1" applyAlignment="1" applyProtection="1">
      <alignment horizontal="centerContinuous"/>
      <protection/>
    </xf>
    <xf numFmtId="0" fontId="5" fillId="34" borderId="0" xfId="0" applyFont="1" applyFill="1" applyBorder="1" applyAlignment="1" applyProtection="1">
      <alignment horizontal="centerContinuous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4" fillId="33" borderId="0" xfId="0" applyFont="1" applyFill="1" applyBorder="1" applyAlignment="1">
      <alignment horizontal="centerContinuous"/>
    </xf>
    <xf numFmtId="0" fontId="4" fillId="33" borderId="0" xfId="0" applyFont="1" applyFill="1" applyBorder="1" applyAlignment="1" applyProtection="1">
      <alignment horizontal="centerContinuous"/>
      <protection/>
    </xf>
    <xf numFmtId="0" fontId="5" fillId="33" borderId="0" xfId="0" applyFont="1" applyFill="1" applyBorder="1" applyAlignment="1" applyProtection="1">
      <alignment horizontal="centerContinuous"/>
      <protection locked="0"/>
    </xf>
    <xf numFmtId="0" fontId="5" fillId="33" borderId="0" xfId="0" applyFont="1" applyFill="1" applyBorder="1" applyAlignment="1" applyProtection="1">
      <alignment horizontal="centerContinuous"/>
      <protection/>
    </xf>
    <xf numFmtId="0" fontId="1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right"/>
      <protection/>
    </xf>
    <xf numFmtId="10" fontId="4" fillId="0" borderId="10" xfId="0" applyNumberFormat="1" applyFont="1" applyBorder="1" applyAlignment="1" applyProtection="1">
      <alignment horizontal="right"/>
      <protection locked="0"/>
    </xf>
    <xf numFmtId="0" fontId="4" fillId="0" borderId="10" xfId="0" applyFont="1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49"/>
  <sheetViews>
    <sheetView defaultGridColor="0" zoomScale="75" zoomScaleNormal="75" zoomScaleSheetLayoutView="75" zoomScalePageLayoutView="0" colorId="22" workbookViewId="0" topLeftCell="A1">
      <selection activeCell="D6" sqref="D6"/>
    </sheetView>
  </sheetViews>
  <sheetFormatPr defaultColWidth="9.6640625" defaultRowHeight="15"/>
  <cols>
    <col min="1" max="1" width="19.6640625" style="1" customWidth="1"/>
    <col min="2" max="3" width="10.6640625" style="1" customWidth="1"/>
    <col min="4" max="4" width="14.6640625" style="1" customWidth="1"/>
    <col min="5" max="7" width="10.6640625" style="1" customWidth="1"/>
    <col min="8" max="8" width="6.6640625" style="3" customWidth="1"/>
    <col min="9" max="9" width="16.6640625" style="3" customWidth="1"/>
    <col min="10" max="10" width="19.6640625" style="0" customWidth="1"/>
  </cols>
  <sheetData>
    <row r="1" spans="1:7" ht="20.25">
      <c r="A1" s="2" t="s">
        <v>82</v>
      </c>
      <c r="B1" s="3"/>
      <c r="C1" s="3"/>
      <c r="D1" s="3"/>
      <c r="E1" s="3"/>
      <c r="F1" s="3"/>
      <c r="G1" s="3"/>
    </row>
    <row r="2" spans="1:7" ht="20.25" customHeight="1">
      <c r="A2" s="2" t="s">
        <v>83</v>
      </c>
      <c r="B2" s="3"/>
      <c r="C2" s="3"/>
      <c r="D2" s="3"/>
      <c r="E2" s="3"/>
      <c r="F2" s="3"/>
      <c r="G2" s="3"/>
    </row>
    <row r="3" spans="1:256" ht="12" customHeight="1">
      <c r="A3" s="4"/>
      <c r="B3" s="4"/>
      <c r="C3" s="4"/>
      <c r="D3" s="4"/>
      <c r="E3" s="4"/>
      <c r="F3" s="4"/>
      <c r="G3" s="4"/>
      <c r="H3" s="77" t="s">
        <v>1</v>
      </c>
      <c r="I3" s="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2" customHeight="1">
      <c r="A4" s="116" t="s">
        <v>2</v>
      </c>
      <c r="B4" s="8"/>
      <c r="D4" s="118" t="s">
        <v>3</v>
      </c>
      <c r="E4" s="11"/>
      <c r="F4" s="96"/>
      <c r="G4" s="4"/>
      <c r="H4" s="7" t="s">
        <v>77</v>
      </c>
      <c r="I4" s="7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2" customHeight="1">
      <c r="A5" s="117" t="s">
        <v>79</v>
      </c>
      <c r="B5" s="13"/>
      <c r="D5" s="118" t="s">
        <v>4</v>
      </c>
      <c r="E5" s="11"/>
      <c r="F5" s="96"/>
      <c r="G5" s="4"/>
      <c r="H5" s="76" t="s">
        <v>76</v>
      </c>
      <c r="I5" s="12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12" customHeight="1">
      <c r="A6" s="15"/>
      <c r="B6" s="15"/>
      <c r="D6" s="118" t="s">
        <v>79</v>
      </c>
      <c r="E6" s="11"/>
      <c r="F6" s="96"/>
      <c r="G6" s="4"/>
      <c r="H6" s="89" t="s">
        <v>5</v>
      </c>
      <c r="I6" s="1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ht="12" customHeight="1">
      <c r="A7" s="4"/>
      <c r="B7" s="4"/>
      <c r="D7" s="10"/>
      <c r="E7" s="11"/>
      <c r="F7" s="96"/>
      <c r="G7" s="4"/>
      <c r="H7" s="17" t="s">
        <v>6</v>
      </c>
      <c r="I7" s="18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12" customHeight="1">
      <c r="A8" s="115" t="s">
        <v>84</v>
      </c>
      <c r="B8" s="4"/>
      <c r="C8" s="4"/>
      <c r="D8" s="16"/>
      <c r="E8" s="4"/>
      <c r="F8" s="4"/>
      <c r="G8" s="4"/>
      <c r="H8" s="26" t="s">
        <v>7</v>
      </c>
      <c r="I8" s="19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12" customHeight="1">
      <c r="A9" s="4"/>
      <c r="B9" s="4"/>
      <c r="C9" s="4"/>
      <c r="D9" s="16"/>
      <c r="E9" s="4"/>
      <c r="F9" s="4"/>
      <c r="G9" s="4"/>
      <c r="H9" s="20" t="s">
        <v>8</v>
      </c>
      <c r="I9" s="21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ht="12" customHeight="1">
      <c r="A10" s="91" t="s">
        <v>75</v>
      </c>
      <c r="B10" s="22"/>
      <c r="C10" s="4"/>
      <c r="D10" s="23" t="s">
        <v>9</v>
      </c>
      <c r="E10" s="22"/>
      <c r="F10" s="4"/>
      <c r="G10" s="4"/>
      <c r="H10" s="90" t="s">
        <v>10</v>
      </c>
      <c r="I10" s="2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ht="12" customHeight="1">
      <c r="A11" s="103" t="s">
        <v>68</v>
      </c>
      <c r="B11" s="25"/>
      <c r="C11" s="100"/>
      <c r="D11" s="99" t="s">
        <v>80</v>
      </c>
      <c r="E11" s="25"/>
      <c r="F11" s="4"/>
      <c r="G11" s="4"/>
      <c r="H11" s="89" t="s">
        <v>11</v>
      </c>
      <c r="I11" s="1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12" customHeight="1">
      <c r="A12" s="26" t="s">
        <v>12</v>
      </c>
      <c r="B12" s="27"/>
      <c r="C12" s="4"/>
      <c r="D12" s="28" t="s">
        <v>13</v>
      </c>
      <c r="E12" s="27"/>
      <c r="F12" s="4"/>
      <c r="G12" s="4"/>
      <c r="H12" s="26" t="s">
        <v>14</v>
      </c>
      <c r="I12" s="19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12" customHeight="1" thickBot="1">
      <c r="A13" s="4"/>
      <c r="B13" s="4"/>
      <c r="C13" s="4"/>
      <c r="D13" s="4"/>
      <c r="E13" s="4"/>
      <c r="F13" s="4"/>
      <c r="G13" s="4"/>
      <c r="H13" s="12"/>
      <c r="I13" s="12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12" customHeight="1" thickBot="1">
      <c r="A14" s="29" t="s">
        <v>15</v>
      </c>
      <c r="B14" s="30" t="s">
        <v>16</v>
      </c>
      <c r="C14" s="29" t="s">
        <v>17</v>
      </c>
      <c r="D14" s="30" t="s">
        <v>18</v>
      </c>
      <c r="E14" s="29" t="s">
        <v>19</v>
      </c>
      <c r="F14" s="29" t="s">
        <v>20</v>
      </c>
      <c r="G14" s="29" t="s">
        <v>21</v>
      </c>
      <c r="H14" s="31" t="s">
        <v>22</v>
      </c>
      <c r="I14" s="3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 ht="12" customHeight="1">
      <c r="A15" s="34"/>
      <c r="B15" s="35"/>
      <c r="C15" s="36" t="s">
        <v>0</v>
      </c>
      <c r="D15" s="37"/>
      <c r="E15" s="38" t="s">
        <v>23</v>
      </c>
      <c r="F15" s="36" t="s">
        <v>24</v>
      </c>
      <c r="G15" s="38" t="s">
        <v>25</v>
      </c>
      <c r="H15" s="12"/>
      <c r="I15" s="37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ht="12" customHeight="1">
      <c r="A16" s="34" t="s">
        <v>26</v>
      </c>
      <c r="B16" s="35" t="s">
        <v>27</v>
      </c>
      <c r="C16" s="38" t="s">
        <v>28</v>
      </c>
      <c r="D16" s="35" t="s">
        <v>29</v>
      </c>
      <c r="E16" s="38" t="s">
        <v>30</v>
      </c>
      <c r="F16" s="38" t="s">
        <v>29</v>
      </c>
      <c r="G16" s="38" t="s">
        <v>31</v>
      </c>
      <c r="H16" s="12" t="s">
        <v>32</v>
      </c>
      <c r="I16" s="37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ht="12" customHeight="1" thickBot="1">
      <c r="A17" s="39" t="s">
        <v>33</v>
      </c>
      <c r="B17" s="40" t="s">
        <v>34</v>
      </c>
      <c r="C17" s="41" t="s">
        <v>29</v>
      </c>
      <c r="D17" s="40" t="s">
        <v>35</v>
      </c>
      <c r="E17" s="41" t="s">
        <v>36</v>
      </c>
      <c r="F17" s="41" t="s">
        <v>37</v>
      </c>
      <c r="G17" s="41" t="s">
        <v>38</v>
      </c>
      <c r="H17" s="42"/>
      <c r="I17" s="4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ht="12" customHeight="1">
      <c r="A18" s="44" t="s">
        <v>39</v>
      </c>
      <c r="B18" s="45"/>
      <c r="C18" s="46"/>
      <c r="D18" s="45"/>
      <c r="E18" s="47">
        <f>IF(B18="","",C18+D18)</f>
      </c>
      <c r="F18" s="48">
        <f>IF(B18&lt;1,"",E18/B18)</f>
      </c>
      <c r="G18" s="47">
        <f aca="true" t="shared" si="0" ref="G18:G34">IF(B18&lt;1,"",B18-E18)</f>
      </c>
      <c r="H18" s="49"/>
      <c r="I18" s="50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ht="12" customHeight="1">
      <c r="A19" s="44" t="s">
        <v>40</v>
      </c>
      <c r="B19" s="45"/>
      <c r="C19" s="46"/>
      <c r="D19" s="45"/>
      <c r="E19" s="47">
        <f>IF(B19="","",C19+D19)</f>
      </c>
      <c r="F19" s="48">
        <f>IF(B19&lt;1,"",E19/B19)</f>
      </c>
      <c r="G19" s="47">
        <f t="shared" si="0"/>
      </c>
      <c r="H19" s="49"/>
      <c r="I19" s="50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ht="12" customHeight="1">
      <c r="A20" s="44"/>
      <c r="B20" s="51"/>
      <c r="C20" s="47"/>
      <c r="D20" s="45"/>
      <c r="E20" s="47" t="s">
        <v>0</v>
      </c>
      <c r="F20" s="48"/>
      <c r="G20" s="47">
        <f t="shared" si="0"/>
      </c>
      <c r="H20" s="49"/>
      <c r="I20" s="50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12" customHeight="1">
      <c r="A21" s="44" t="s">
        <v>41</v>
      </c>
      <c r="B21" s="45"/>
      <c r="C21" s="46"/>
      <c r="D21" s="45"/>
      <c r="E21" s="47">
        <f aca="true" t="shared" si="1" ref="E21:E34">IF(B21="","",C21+D21)</f>
      </c>
      <c r="F21" s="48">
        <f aca="true" t="shared" si="2" ref="F21:F34">IF(B21&lt;1,"",E21/B21)</f>
      </c>
      <c r="G21" s="47">
        <f t="shared" si="0"/>
      </c>
      <c r="H21" s="49"/>
      <c r="I21" s="50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ht="12" customHeight="1">
      <c r="A22" s="44" t="s">
        <v>42</v>
      </c>
      <c r="B22" s="45"/>
      <c r="C22" s="46"/>
      <c r="D22" s="45"/>
      <c r="E22" s="47">
        <f t="shared" si="1"/>
      </c>
      <c r="F22" s="48">
        <f t="shared" si="2"/>
      </c>
      <c r="G22" s="47">
        <f t="shared" si="0"/>
      </c>
      <c r="H22" s="49"/>
      <c r="I22" s="50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2" customHeight="1">
      <c r="A23" s="44" t="s">
        <v>43</v>
      </c>
      <c r="B23" s="45"/>
      <c r="C23" s="46"/>
      <c r="D23" s="45"/>
      <c r="E23" s="47">
        <f t="shared" si="1"/>
      </c>
      <c r="F23" s="48">
        <f t="shared" si="2"/>
      </c>
      <c r="G23" s="47">
        <f t="shared" si="0"/>
      </c>
      <c r="H23" s="49"/>
      <c r="I23" s="50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ht="12" customHeight="1">
      <c r="A24" s="44" t="s">
        <v>44</v>
      </c>
      <c r="B24" s="45"/>
      <c r="C24" s="46"/>
      <c r="D24" s="45"/>
      <c r="E24" s="47">
        <f t="shared" si="1"/>
      </c>
      <c r="F24" s="48">
        <f t="shared" si="2"/>
      </c>
      <c r="G24" s="47">
        <f t="shared" si="0"/>
      </c>
      <c r="H24" s="49"/>
      <c r="I24" s="50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ht="12" customHeight="1">
      <c r="A25" s="44" t="s">
        <v>45</v>
      </c>
      <c r="B25" s="45"/>
      <c r="C25" s="46"/>
      <c r="D25" s="45"/>
      <c r="E25" s="47">
        <f t="shared" si="1"/>
      </c>
      <c r="F25" s="48">
        <f t="shared" si="2"/>
      </c>
      <c r="G25" s="47">
        <f t="shared" si="0"/>
      </c>
      <c r="H25" s="49"/>
      <c r="I25" s="50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ht="12" customHeight="1">
      <c r="A26" s="44" t="s">
        <v>46</v>
      </c>
      <c r="B26" s="45"/>
      <c r="C26" s="46"/>
      <c r="D26" s="45"/>
      <c r="E26" s="47">
        <f t="shared" si="1"/>
      </c>
      <c r="F26" s="48">
        <f t="shared" si="2"/>
      </c>
      <c r="G26" s="47">
        <f t="shared" si="0"/>
      </c>
      <c r="H26" s="49"/>
      <c r="I26" s="5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12" customHeight="1">
      <c r="A27" s="44" t="s">
        <v>47</v>
      </c>
      <c r="B27" s="45"/>
      <c r="C27" s="46"/>
      <c r="D27" s="45"/>
      <c r="E27" s="47">
        <f t="shared" si="1"/>
      </c>
      <c r="F27" s="48">
        <f t="shared" si="2"/>
      </c>
      <c r="G27" s="47">
        <f t="shared" si="0"/>
      </c>
      <c r="H27" s="49"/>
      <c r="I27" s="50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2" customHeight="1">
      <c r="A28" s="44" t="s">
        <v>48</v>
      </c>
      <c r="B28" s="45"/>
      <c r="C28" s="46"/>
      <c r="D28" s="45"/>
      <c r="E28" s="47">
        <f t="shared" si="1"/>
      </c>
      <c r="F28" s="48">
        <f t="shared" si="2"/>
      </c>
      <c r="G28" s="47">
        <f t="shared" si="0"/>
      </c>
      <c r="H28" s="49"/>
      <c r="I28" s="50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ht="12" customHeight="1">
      <c r="A29" s="44" t="s">
        <v>49</v>
      </c>
      <c r="B29" s="45"/>
      <c r="C29" s="46"/>
      <c r="D29" s="45"/>
      <c r="E29" s="47">
        <f t="shared" si="1"/>
      </c>
      <c r="F29" s="48">
        <f t="shared" si="2"/>
      </c>
      <c r="G29" s="47">
        <f t="shared" si="0"/>
      </c>
      <c r="H29" s="49"/>
      <c r="I29" s="50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2" customHeight="1">
      <c r="A30" s="44" t="s">
        <v>50</v>
      </c>
      <c r="B30" s="45"/>
      <c r="C30" s="46"/>
      <c r="D30" s="45"/>
      <c r="E30" s="47">
        <f t="shared" si="1"/>
      </c>
      <c r="F30" s="48">
        <f t="shared" si="2"/>
      </c>
      <c r="G30" s="47">
        <f t="shared" si="0"/>
      </c>
      <c r="H30" s="49"/>
      <c r="I30" s="50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2" customHeight="1">
      <c r="A31" s="44" t="s">
        <v>51</v>
      </c>
      <c r="B31" s="45"/>
      <c r="C31" s="46"/>
      <c r="D31" s="45"/>
      <c r="E31" s="47">
        <f t="shared" si="1"/>
      </c>
      <c r="F31" s="48">
        <f t="shared" si="2"/>
      </c>
      <c r="G31" s="47">
        <f t="shared" si="0"/>
      </c>
      <c r="H31" s="49"/>
      <c r="I31" s="50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2" customHeight="1">
      <c r="A32" s="44" t="s">
        <v>52</v>
      </c>
      <c r="B32" s="45"/>
      <c r="C32" s="46"/>
      <c r="D32" s="45"/>
      <c r="E32" s="47">
        <f t="shared" si="1"/>
      </c>
      <c r="F32" s="48">
        <f t="shared" si="2"/>
      </c>
      <c r="G32" s="47">
        <f t="shared" si="0"/>
      </c>
      <c r="H32" s="49"/>
      <c r="I32" s="50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2" customHeight="1">
      <c r="A33" s="44" t="s">
        <v>53</v>
      </c>
      <c r="B33" s="45"/>
      <c r="C33" s="46"/>
      <c r="D33" s="45"/>
      <c r="E33" s="47">
        <f t="shared" si="1"/>
      </c>
      <c r="F33" s="48">
        <f t="shared" si="2"/>
      </c>
      <c r="G33" s="47">
        <f t="shared" si="0"/>
      </c>
      <c r="H33" s="49"/>
      <c r="I33" s="50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2" customHeight="1">
      <c r="A34" s="44" t="s">
        <v>54</v>
      </c>
      <c r="B34" s="45"/>
      <c r="C34" s="46"/>
      <c r="D34" s="45"/>
      <c r="E34" s="47">
        <f t="shared" si="1"/>
      </c>
      <c r="F34" s="48">
        <f t="shared" si="2"/>
      </c>
      <c r="G34" s="47">
        <f t="shared" si="0"/>
      </c>
      <c r="H34" s="49"/>
      <c r="I34" s="50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ht="12" customHeight="1" thickBot="1">
      <c r="A35" s="52"/>
      <c r="B35" s="53"/>
      <c r="C35" s="54"/>
      <c r="D35" s="53"/>
      <c r="E35" s="54" t="s">
        <v>0</v>
      </c>
      <c r="F35" s="55"/>
      <c r="G35" s="54"/>
      <c r="H35" s="56"/>
      <c r="I35" s="37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ht="12" customHeight="1" thickBot="1">
      <c r="A36" s="57" t="s">
        <v>55</v>
      </c>
      <c r="B36" s="58">
        <f>SUM(B18:B34)</f>
        <v>0</v>
      </c>
      <c r="C36" s="58">
        <f>SUM(C18:C34)</f>
        <v>0</v>
      </c>
      <c r="D36" s="58">
        <f>SUM(D18:D34)</f>
        <v>0</v>
      </c>
      <c r="E36" s="58">
        <f>SUM(E18:E34)</f>
        <v>0</v>
      </c>
      <c r="F36" s="59">
        <f>IF(B36&lt;1,"",E36/B36)</f>
      </c>
      <c r="G36" s="58">
        <f>B36-E36</f>
        <v>0</v>
      </c>
      <c r="H36" s="60"/>
      <c r="I36" s="61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2" customHeight="1" thickBot="1" thickTop="1">
      <c r="A37" s="4"/>
      <c r="B37" s="4"/>
      <c r="C37" s="4"/>
      <c r="D37" s="4"/>
      <c r="E37" s="4"/>
      <c r="F37" s="4"/>
      <c r="G37" s="4"/>
      <c r="H37" s="12"/>
      <c r="I37" s="12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2" customHeight="1" thickBot="1">
      <c r="A38" s="62" t="s">
        <v>56</v>
      </c>
      <c r="B38" s="63"/>
      <c r="C38" s="64" t="s">
        <v>57</v>
      </c>
      <c r="D38" s="65"/>
      <c r="E38" s="66" t="s">
        <v>58</v>
      </c>
      <c r="F38" s="67" t="s">
        <v>59</v>
      </c>
      <c r="G38" s="67"/>
      <c r="H38" s="67"/>
      <c r="I38" s="32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2" customHeight="1" thickBot="1">
      <c r="A39" s="68" t="s">
        <v>60</v>
      </c>
      <c r="B39" s="36"/>
      <c r="C39" s="41" t="s">
        <v>61</v>
      </c>
      <c r="D39" s="40" t="s">
        <v>62</v>
      </c>
      <c r="E39" s="41" t="s">
        <v>63</v>
      </c>
      <c r="F39" s="69"/>
      <c r="G39" s="69"/>
      <c r="H39" s="69"/>
      <c r="I39" s="70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2" customHeight="1" thickBot="1">
      <c r="A40" s="71" t="s">
        <v>64</v>
      </c>
      <c r="B40" s="72"/>
      <c r="C40" s="73">
        <f>IF(C36="","",Y)</f>
      </c>
      <c r="D40" s="102" t="e">
        <f>D36/B36</f>
        <v>#DIV/0!</v>
      </c>
      <c r="E40" s="73" t="e">
        <f>1-D40</f>
        <v>#DIV/0!</v>
      </c>
      <c r="F40" s="74"/>
      <c r="G40" s="74"/>
      <c r="H40" s="75"/>
      <c r="I40" s="43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ht="12" customHeight="1">
      <c r="A41" s="12" t="s">
        <v>65</v>
      </c>
      <c r="B41" s="12"/>
      <c r="C41" s="12"/>
      <c r="D41" s="12"/>
      <c r="E41" s="12"/>
      <c r="F41" s="12"/>
      <c r="G41" s="12"/>
      <c r="H41" s="12"/>
      <c r="I41" s="12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92" customFormat="1" ht="12" customHeight="1">
      <c r="A42" s="76" t="s">
        <v>66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  <c r="ET42" s="76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6"/>
      <c r="FG42" s="76"/>
      <c r="FH42" s="76"/>
      <c r="FI42" s="76"/>
      <c r="FJ42" s="76"/>
      <c r="FK42" s="76"/>
      <c r="FL42" s="76"/>
      <c r="FM42" s="76"/>
      <c r="FN42" s="76"/>
      <c r="FO42" s="76"/>
      <c r="FP42" s="76"/>
      <c r="FQ42" s="76"/>
      <c r="FR42" s="76"/>
      <c r="FS42" s="76"/>
      <c r="FT42" s="76"/>
      <c r="FU42" s="76"/>
      <c r="FV42" s="76"/>
      <c r="FW42" s="76"/>
      <c r="FX42" s="76"/>
      <c r="FY42" s="76"/>
      <c r="FZ42" s="76"/>
      <c r="GA42" s="76"/>
      <c r="GB42" s="76"/>
      <c r="GC42" s="76"/>
      <c r="GD42" s="76"/>
      <c r="GE42" s="76"/>
      <c r="GF42" s="76"/>
      <c r="GG42" s="76"/>
      <c r="GH42" s="76"/>
      <c r="GI42" s="76"/>
      <c r="GJ42" s="76"/>
      <c r="GK42" s="76"/>
      <c r="GL42" s="76"/>
      <c r="GM42" s="76"/>
      <c r="GN42" s="76"/>
      <c r="GO42" s="76"/>
      <c r="GP42" s="76"/>
      <c r="GQ42" s="76"/>
      <c r="GR42" s="76"/>
      <c r="GS42" s="76"/>
      <c r="GT42" s="76"/>
      <c r="GU42" s="76"/>
      <c r="GV42" s="76"/>
      <c r="GW42" s="76"/>
      <c r="GX42" s="76"/>
      <c r="GY42" s="76"/>
      <c r="GZ42" s="76"/>
      <c r="HA42" s="76"/>
      <c r="HB42" s="76"/>
      <c r="HC42" s="76"/>
      <c r="HD42" s="76"/>
      <c r="HE42" s="76"/>
      <c r="HF42" s="76"/>
      <c r="HG42" s="76"/>
      <c r="HH42" s="76"/>
      <c r="HI42" s="76"/>
      <c r="HJ42" s="76"/>
      <c r="HK42" s="76"/>
      <c r="HL42" s="76"/>
      <c r="HM42" s="76"/>
      <c r="HN42" s="76"/>
      <c r="HO42" s="76"/>
      <c r="HP42" s="76"/>
      <c r="HQ42" s="76"/>
      <c r="HR42" s="76"/>
      <c r="HS42" s="76"/>
      <c r="HT42" s="76"/>
      <c r="HU42" s="76"/>
      <c r="HV42" s="76"/>
      <c r="HW42" s="76"/>
      <c r="HX42" s="76"/>
      <c r="HY42" s="76"/>
      <c r="HZ42" s="76"/>
      <c r="IA42" s="76"/>
      <c r="IB42" s="76"/>
      <c r="IC42" s="76"/>
      <c r="ID42" s="76"/>
      <c r="IE42" s="76"/>
      <c r="IF42" s="76"/>
      <c r="IG42" s="76"/>
      <c r="IH42" s="76"/>
      <c r="II42" s="76"/>
      <c r="IJ42" s="76"/>
      <c r="IK42" s="76"/>
      <c r="IL42" s="76"/>
      <c r="IM42" s="76"/>
      <c r="IN42" s="76"/>
      <c r="IO42" s="76"/>
      <c r="IP42" s="76"/>
      <c r="IQ42" s="76"/>
      <c r="IR42" s="76"/>
      <c r="IS42" s="76"/>
      <c r="IT42" s="76"/>
      <c r="IU42" s="76"/>
      <c r="IV42" s="76"/>
    </row>
    <row r="43" spans="1:256" ht="12" customHeight="1">
      <c r="A43" s="5"/>
      <c r="B43" s="77"/>
      <c r="C43" s="77"/>
      <c r="D43" s="77"/>
      <c r="E43" s="77"/>
      <c r="F43" s="77"/>
      <c r="G43" s="77"/>
      <c r="H43" s="5"/>
      <c r="I43" s="5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2" customHeight="1">
      <c r="A44" s="78"/>
      <c r="B44" s="78"/>
      <c r="C44" s="78"/>
      <c r="D44" s="78"/>
      <c r="E44" s="78"/>
      <c r="F44" s="79"/>
      <c r="G44" s="78"/>
      <c r="H44" s="11"/>
      <c r="I44" s="11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1:256" ht="12" customHeight="1">
      <c r="A45" s="78"/>
      <c r="B45" s="78"/>
      <c r="C45" s="78"/>
      <c r="D45" s="78"/>
      <c r="E45" s="78"/>
      <c r="F45" s="78"/>
      <c r="G45" s="78"/>
      <c r="H45" s="11"/>
      <c r="I45" s="11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1:256" ht="12" customHeight="1">
      <c r="A46" s="78"/>
      <c r="B46" s="78"/>
      <c r="C46" s="78"/>
      <c r="D46" s="78"/>
      <c r="E46" s="78"/>
      <c r="F46" s="78"/>
      <c r="G46" s="78"/>
      <c r="H46" s="11"/>
      <c r="I46" s="11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</row>
    <row r="47" spans="1:256" ht="12" customHeight="1">
      <c r="A47" s="78"/>
      <c r="B47" s="78"/>
      <c r="C47" s="78"/>
      <c r="D47" s="78"/>
      <c r="E47" s="78"/>
      <c r="F47" s="78"/>
      <c r="G47" s="78"/>
      <c r="H47" s="11"/>
      <c r="I47" s="11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</row>
    <row r="48" spans="1:256" ht="12" customHeight="1">
      <c r="A48" s="78"/>
      <c r="B48" s="78"/>
      <c r="C48" s="78"/>
      <c r="D48" s="78"/>
      <c r="E48" s="78"/>
      <c r="F48" s="78"/>
      <c r="G48" s="78"/>
      <c r="H48" s="11"/>
      <c r="I48" s="11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</row>
    <row r="49" spans="1:256" s="92" customFormat="1" ht="12" customHeight="1">
      <c r="A49" s="76" t="s">
        <v>67</v>
      </c>
      <c r="B49" s="76"/>
      <c r="C49" s="76"/>
      <c r="D49" s="76"/>
      <c r="E49" s="76"/>
      <c r="F49" s="76"/>
      <c r="G49" s="76"/>
      <c r="H49" s="76"/>
      <c r="I49" s="97" t="s">
        <v>78</v>
      </c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  <c r="EN49" s="76"/>
      <c r="EO49" s="76"/>
      <c r="EP49" s="76"/>
      <c r="EQ49" s="76"/>
      <c r="ER49" s="76"/>
      <c r="ES49" s="76"/>
      <c r="ET49" s="76"/>
      <c r="EU49" s="76"/>
      <c r="EV49" s="76"/>
      <c r="EW49" s="76"/>
      <c r="EX49" s="76"/>
      <c r="EY49" s="76"/>
      <c r="EZ49" s="76"/>
      <c r="FA49" s="76"/>
      <c r="FB49" s="76"/>
      <c r="FC49" s="76"/>
      <c r="FD49" s="76"/>
      <c r="FE49" s="76"/>
      <c r="FF49" s="76"/>
      <c r="FG49" s="76"/>
      <c r="FH49" s="76"/>
      <c r="FI49" s="76"/>
      <c r="FJ49" s="76"/>
      <c r="FK49" s="76"/>
      <c r="FL49" s="76"/>
      <c r="FM49" s="76"/>
      <c r="FN49" s="76"/>
      <c r="FO49" s="76"/>
      <c r="FP49" s="76"/>
      <c r="FQ49" s="76"/>
      <c r="FR49" s="76"/>
      <c r="FS49" s="76"/>
      <c r="FT49" s="76"/>
      <c r="FU49" s="76"/>
      <c r="FV49" s="76"/>
      <c r="FW49" s="76"/>
      <c r="FX49" s="76"/>
      <c r="FY49" s="76"/>
      <c r="FZ49" s="76"/>
      <c r="GA49" s="76"/>
      <c r="GB49" s="76"/>
      <c r="GC49" s="76"/>
      <c r="GD49" s="76"/>
      <c r="GE49" s="76"/>
      <c r="GF49" s="76"/>
      <c r="GG49" s="76"/>
      <c r="GH49" s="76"/>
      <c r="GI49" s="76"/>
      <c r="GJ49" s="76"/>
      <c r="GK49" s="76"/>
      <c r="GL49" s="76"/>
      <c r="GM49" s="76"/>
      <c r="GN49" s="76"/>
      <c r="GO49" s="76"/>
      <c r="GP49" s="76"/>
      <c r="GQ49" s="76"/>
      <c r="GR49" s="76"/>
      <c r="GS49" s="76"/>
      <c r="GT49" s="76"/>
      <c r="GU49" s="76"/>
      <c r="GV49" s="76"/>
      <c r="GW49" s="76"/>
      <c r="GX49" s="76"/>
      <c r="GY49" s="76"/>
      <c r="GZ49" s="76"/>
      <c r="HA49" s="76"/>
      <c r="HB49" s="76"/>
      <c r="HC49" s="76"/>
      <c r="HD49" s="76"/>
      <c r="HE49" s="76"/>
      <c r="HF49" s="76"/>
      <c r="HG49" s="76"/>
      <c r="HH49" s="76"/>
      <c r="HI49" s="76"/>
      <c r="HJ49" s="76"/>
      <c r="HK49" s="76"/>
      <c r="HL49" s="76"/>
      <c r="HM49" s="76"/>
      <c r="HN49" s="76"/>
      <c r="HO49" s="76"/>
      <c r="HP49" s="76"/>
      <c r="HQ49" s="76"/>
      <c r="HR49" s="76"/>
      <c r="HS49" s="76"/>
      <c r="HT49" s="76"/>
      <c r="HU49" s="76"/>
      <c r="HV49" s="76"/>
      <c r="HW49" s="76"/>
      <c r="HX49" s="76"/>
      <c r="HY49" s="76"/>
      <c r="HZ49" s="76"/>
      <c r="IA49" s="76"/>
      <c r="IB49" s="76"/>
      <c r="IC49" s="76"/>
      <c r="ID49" s="76"/>
      <c r="IE49" s="76"/>
      <c r="IF49" s="76"/>
      <c r="IG49" s="76"/>
      <c r="IH49" s="76"/>
      <c r="II49" s="76"/>
      <c r="IJ49" s="76"/>
      <c r="IK49" s="76"/>
      <c r="IL49" s="76"/>
      <c r="IM49" s="76"/>
      <c r="IN49" s="76"/>
      <c r="IO49" s="76"/>
      <c r="IP49" s="76"/>
      <c r="IQ49" s="76"/>
      <c r="IR49" s="76"/>
      <c r="IS49" s="76"/>
      <c r="IT49" s="76"/>
      <c r="IU49" s="76"/>
      <c r="IV49" s="76"/>
    </row>
  </sheetData>
  <sheetProtection/>
  <printOptions horizontalCentered="1"/>
  <pageMargins left="0.5" right="0.5" top="0.5" bottom="0.5" header="0.5" footer="0.5"/>
  <pageSetup horizontalDpi="600" verticalDpi="600" orientation="landscape" scale="88" r:id="rId1"/>
  <headerFooter alignWithMargins="0">
    <oddHeader>&amp;L&amp;8Form Q/M Report January 2007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IV49"/>
  <sheetViews>
    <sheetView defaultGridColor="0" zoomScale="75" zoomScaleNormal="75" zoomScalePageLayoutView="0" colorId="22" workbookViewId="0" topLeftCell="A10">
      <selection activeCell="J28" sqref="J28"/>
    </sheetView>
  </sheetViews>
  <sheetFormatPr defaultColWidth="9.6640625" defaultRowHeight="15"/>
  <cols>
    <col min="1" max="1" width="19.6640625" style="0" customWidth="1"/>
    <col min="2" max="3" width="10.6640625" style="0" customWidth="1"/>
    <col min="4" max="4" width="14.6640625" style="0" customWidth="1"/>
    <col min="5" max="7" width="10.6640625" style="0" customWidth="1"/>
    <col min="8" max="8" width="6.6640625" style="0" customWidth="1"/>
    <col min="9" max="9" width="16.6640625" style="0" customWidth="1"/>
    <col min="10" max="10" width="19.6640625" style="0" customWidth="1"/>
  </cols>
  <sheetData>
    <row r="1" spans="1:9" ht="20.25">
      <c r="A1" s="2" t="str">
        <f>'Quarter 1'!A1</f>
        <v> PROGRESS REPORT</v>
      </c>
      <c r="B1" s="3"/>
      <c r="C1" s="3"/>
      <c r="D1" s="3"/>
      <c r="E1" s="3"/>
      <c r="F1" s="3"/>
      <c r="G1" s="3"/>
      <c r="H1" s="3"/>
      <c r="I1" s="3"/>
    </row>
    <row r="2" spans="1:9" ht="18.75" customHeight="1">
      <c r="A2" s="2" t="str">
        <f>'Quarter 1'!A2</f>
        <v>Housing Credit Developments</v>
      </c>
      <c r="B2" s="3"/>
      <c r="C2" s="3"/>
      <c r="D2" s="3"/>
      <c r="E2" s="3"/>
      <c r="F2" s="3"/>
      <c r="G2" s="3"/>
      <c r="H2" s="3"/>
      <c r="I2" s="3"/>
    </row>
    <row r="3" spans="1:256" ht="12" customHeight="1">
      <c r="A3" s="4"/>
      <c r="B3" s="4"/>
      <c r="C3" s="4"/>
      <c r="D3" s="4"/>
      <c r="E3" s="4"/>
      <c r="F3" s="4"/>
      <c r="G3" s="4"/>
      <c r="H3" s="77" t="s">
        <v>1</v>
      </c>
      <c r="I3" s="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2" customHeight="1">
      <c r="A4" s="105">
        <f>IF('Quarter 1'!B4="","",'Quarter 1'!B4)</f>
      </c>
      <c r="B4" s="4"/>
      <c r="D4" s="104">
        <f>IF('Quarter 1'!E4="","",'Quarter 1'!E4)</f>
      </c>
      <c r="E4" s="106"/>
      <c r="F4" s="107"/>
      <c r="G4" s="4"/>
      <c r="H4" s="7" t="s">
        <v>77</v>
      </c>
      <c r="I4" s="80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2" customHeight="1">
      <c r="A5" s="105">
        <f>IF('Quarter 1'!B5="","",'Quarter 1'!B5)</f>
      </c>
      <c r="B5" s="98"/>
      <c r="D5" s="104">
        <f>IF('Quarter 1'!E5="","",'Quarter 1'!E5)</f>
      </c>
      <c r="E5" s="106"/>
      <c r="F5" s="107"/>
      <c r="G5" s="4"/>
      <c r="H5" s="76" t="s">
        <v>76</v>
      </c>
      <c r="I5" s="12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12" customHeight="1">
      <c r="A6" s="105">
        <f>IF('Quarter 1'!B6="","",'Quarter 1'!B6)</f>
      </c>
      <c r="B6" s="98"/>
      <c r="D6" s="104">
        <f>IF('Quarter 1'!E6="","",'Quarter 1'!E6)</f>
      </c>
      <c r="E6" s="104"/>
      <c r="F6" s="108"/>
      <c r="G6" s="4"/>
      <c r="H6" s="89" t="s">
        <v>5</v>
      </c>
      <c r="I6" s="1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2:256" ht="12" customHeight="1">
      <c r="B7" s="101"/>
      <c r="D7" s="104">
        <f>IF('Quarter 1'!E7="","",'Quarter 1'!E7)</f>
      </c>
      <c r="E7" s="104"/>
      <c r="F7" s="108"/>
      <c r="G7" s="4"/>
      <c r="H7" s="17" t="s">
        <v>6</v>
      </c>
      <c r="I7" s="18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12" customHeight="1">
      <c r="A8" s="115" t="s">
        <v>85</v>
      </c>
      <c r="B8" s="4"/>
      <c r="C8" s="4"/>
      <c r="D8" s="16"/>
      <c r="E8" s="4"/>
      <c r="F8" s="4"/>
      <c r="G8" s="4"/>
      <c r="H8" s="26" t="s">
        <v>7</v>
      </c>
      <c r="I8" s="19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12" customHeight="1">
      <c r="A9" s="4"/>
      <c r="B9" s="4"/>
      <c r="C9" s="4"/>
      <c r="D9" s="16"/>
      <c r="E9" s="4"/>
      <c r="F9" s="4"/>
      <c r="G9" s="4"/>
      <c r="H9" s="20" t="s">
        <v>8</v>
      </c>
      <c r="I9" s="21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ht="12" customHeight="1">
      <c r="A10" s="91" t="s">
        <v>75</v>
      </c>
      <c r="B10" s="22">
        <f>IF('Quarter 1'!B10="","",'Quarter 1'!B10)</f>
      </c>
      <c r="C10" s="4"/>
      <c r="D10" s="23" t="s">
        <v>9</v>
      </c>
      <c r="E10" s="22">
        <f>IF('Quarter 1'!E10="","",'Quarter 1'!E10)</f>
      </c>
      <c r="F10" s="4"/>
      <c r="G10" s="4"/>
      <c r="H10" s="90" t="s">
        <v>10</v>
      </c>
      <c r="I10" s="2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ht="12" customHeight="1">
      <c r="A11" s="103" t="s">
        <v>68</v>
      </c>
      <c r="B11" s="25"/>
      <c r="C11" s="4"/>
      <c r="D11" s="88" t="s">
        <v>69</v>
      </c>
      <c r="E11" s="25"/>
      <c r="F11" s="4"/>
      <c r="G11" s="4"/>
      <c r="H11" s="89" t="s">
        <v>11</v>
      </c>
      <c r="I11" s="1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12" customHeight="1">
      <c r="A12" s="26" t="s">
        <v>12</v>
      </c>
      <c r="B12" s="27">
        <f>IF('Quarter 1'!B12="","",'Quarter 1'!B12)</f>
      </c>
      <c r="C12" s="4"/>
      <c r="D12" s="28" t="s">
        <v>13</v>
      </c>
      <c r="E12" s="27">
        <f>IF('Quarter 1'!E12="","",'Quarter 1'!E12)</f>
      </c>
      <c r="F12" s="4"/>
      <c r="G12" s="4"/>
      <c r="H12" s="26" t="s">
        <v>14</v>
      </c>
      <c r="I12" s="27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12" customHeight="1" thickBot="1">
      <c r="A13" s="4"/>
      <c r="B13" s="4"/>
      <c r="C13" s="4"/>
      <c r="D13" s="4"/>
      <c r="E13" s="4"/>
      <c r="F13" s="4"/>
      <c r="G13" s="4"/>
      <c r="H13" s="12"/>
      <c r="I13" s="12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12" customHeight="1" thickBot="1">
      <c r="A14" s="29" t="s">
        <v>15</v>
      </c>
      <c r="B14" s="29" t="s">
        <v>16</v>
      </c>
      <c r="C14" s="29" t="s">
        <v>17</v>
      </c>
      <c r="D14" s="30" t="s">
        <v>18</v>
      </c>
      <c r="E14" s="29" t="s">
        <v>19</v>
      </c>
      <c r="F14" s="29" t="s">
        <v>20</v>
      </c>
      <c r="G14" s="29" t="s">
        <v>21</v>
      </c>
      <c r="H14" s="31" t="s">
        <v>22</v>
      </c>
      <c r="I14" s="3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 ht="12" customHeight="1">
      <c r="A15" s="34"/>
      <c r="B15" s="38"/>
      <c r="C15" s="36" t="s">
        <v>0</v>
      </c>
      <c r="D15" s="37"/>
      <c r="E15" s="38" t="s">
        <v>23</v>
      </c>
      <c r="F15" s="36" t="s">
        <v>24</v>
      </c>
      <c r="G15" s="38" t="s">
        <v>25</v>
      </c>
      <c r="H15" s="12"/>
      <c r="I15" s="37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ht="12" customHeight="1">
      <c r="A16" s="34" t="s">
        <v>26</v>
      </c>
      <c r="B16" s="38" t="s">
        <v>27</v>
      </c>
      <c r="C16" s="38" t="s">
        <v>28</v>
      </c>
      <c r="D16" s="35" t="s">
        <v>29</v>
      </c>
      <c r="E16" s="38" t="s">
        <v>30</v>
      </c>
      <c r="F16" s="38" t="s">
        <v>29</v>
      </c>
      <c r="G16" s="38" t="s">
        <v>31</v>
      </c>
      <c r="H16" s="12" t="s">
        <v>32</v>
      </c>
      <c r="I16" s="37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ht="12" customHeight="1" thickBot="1">
      <c r="A17" s="39" t="s">
        <v>33</v>
      </c>
      <c r="B17" s="41" t="s">
        <v>34</v>
      </c>
      <c r="C17" s="41" t="s">
        <v>29</v>
      </c>
      <c r="D17" s="40" t="s">
        <v>35</v>
      </c>
      <c r="E17" s="41" t="s">
        <v>36</v>
      </c>
      <c r="F17" s="41" t="s">
        <v>37</v>
      </c>
      <c r="G17" s="41" t="s">
        <v>38</v>
      </c>
      <c r="H17" s="42"/>
      <c r="I17" s="4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ht="12" customHeight="1">
      <c r="A18" s="44" t="s">
        <v>39</v>
      </c>
      <c r="B18" s="46">
        <f>IF('Quarter 1'!B18&lt;1,"",'Quarter 1'!B18)</f>
      </c>
      <c r="C18" s="46">
        <f>IF('Quarter 1'!E18&lt;1,"",'Quarter 1'!E18)</f>
      </c>
      <c r="D18" s="45"/>
      <c r="E18" s="47">
        <f>IF(B18="","",C18+D18)</f>
      </c>
      <c r="F18" s="48">
        <f>IF(B18&lt;1,"",E18/B18)</f>
      </c>
      <c r="G18" s="47">
        <f aca="true" t="shared" si="0" ref="G18:G34">IF(B18&lt;1,"",B18-E18)</f>
      </c>
      <c r="H18" s="49"/>
      <c r="I18" s="50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ht="12" customHeight="1">
      <c r="A19" s="44" t="s">
        <v>40</v>
      </c>
      <c r="B19" s="46">
        <f>IF('Quarter 1'!B19&lt;1,"",'Quarter 1'!B19)</f>
      </c>
      <c r="C19" s="46">
        <f>IF('Quarter 1'!E19&lt;1,"",'Quarter 1'!E19)</f>
      </c>
      <c r="D19" s="45"/>
      <c r="E19" s="47">
        <f>IF(B19="","",C19+D19)</f>
      </c>
      <c r="F19" s="48">
        <f>IF(B19&lt;1,"",E19/B19)</f>
      </c>
      <c r="G19" s="47">
        <f t="shared" si="0"/>
      </c>
      <c r="H19" s="49"/>
      <c r="I19" s="50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ht="12" customHeight="1">
      <c r="A20" s="44"/>
      <c r="B20" s="47"/>
      <c r="C20" s="47"/>
      <c r="D20" s="45"/>
      <c r="E20" s="47" t="s">
        <v>0</v>
      </c>
      <c r="F20" s="48"/>
      <c r="G20" s="47">
        <f t="shared" si="0"/>
      </c>
      <c r="H20" s="49"/>
      <c r="I20" s="50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12" customHeight="1">
      <c r="A21" s="44" t="s">
        <v>41</v>
      </c>
      <c r="B21" s="46">
        <f>IF('Quarter 1'!B21&lt;1,"",'Quarter 1'!B21)</f>
      </c>
      <c r="C21" s="46">
        <f>IF('Quarter 1'!E21&lt;1,"",'Quarter 1'!E21)</f>
      </c>
      <c r="D21" s="45"/>
      <c r="E21" s="47">
        <f aca="true" t="shared" si="1" ref="E21:E34">IF(B21="","",C21+D21)</f>
      </c>
      <c r="F21" s="48">
        <f aca="true" t="shared" si="2" ref="F21:F34">IF(B21&lt;1,"",E21/B21)</f>
      </c>
      <c r="G21" s="47">
        <f t="shared" si="0"/>
      </c>
      <c r="H21" s="49"/>
      <c r="I21" s="50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ht="12" customHeight="1">
      <c r="A22" s="44" t="s">
        <v>42</v>
      </c>
      <c r="B22" s="46">
        <f>IF('Quarter 1'!B22&lt;1,"",'Quarter 1'!B22)</f>
      </c>
      <c r="C22" s="46">
        <f>IF('Quarter 1'!E22&lt;1,"",'Quarter 1'!E22)</f>
      </c>
      <c r="D22" s="45"/>
      <c r="E22" s="47">
        <f t="shared" si="1"/>
      </c>
      <c r="F22" s="48">
        <f t="shared" si="2"/>
      </c>
      <c r="G22" s="47">
        <f t="shared" si="0"/>
      </c>
      <c r="H22" s="49"/>
      <c r="I22" s="50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2" customHeight="1">
      <c r="A23" s="44" t="s">
        <v>43</v>
      </c>
      <c r="B23" s="46">
        <f>IF('Quarter 1'!B23&lt;1,"",'Quarter 1'!B23)</f>
      </c>
      <c r="C23" s="46">
        <f>IF('Quarter 1'!E23&lt;1,"",'Quarter 1'!E23)</f>
      </c>
      <c r="D23" s="45"/>
      <c r="E23" s="47">
        <f t="shared" si="1"/>
      </c>
      <c r="F23" s="48">
        <f t="shared" si="2"/>
      </c>
      <c r="G23" s="47">
        <f t="shared" si="0"/>
      </c>
      <c r="H23" s="49"/>
      <c r="I23" s="50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ht="12" customHeight="1">
      <c r="A24" s="44" t="s">
        <v>44</v>
      </c>
      <c r="B24" s="46">
        <f>IF('Quarter 1'!B24&lt;1,"",'Quarter 1'!B24)</f>
      </c>
      <c r="C24" s="46">
        <f>IF('Quarter 1'!E24&lt;1,"",'Quarter 1'!E24)</f>
      </c>
      <c r="D24" s="45"/>
      <c r="E24" s="47">
        <f t="shared" si="1"/>
      </c>
      <c r="F24" s="48">
        <f t="shared" si="2"/>
      </c>
      <c r="G24" s="47">
        <f t="shared" si="0"/>
      </c>
      <c r="H24" s="49"/>
      <c r="I24" s="50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ht="12" customHeight="1">
      <c r="A25" s="44" t="s">
        <v>45</v>
      </c>
      <c r="B25" s="46">
        <f>IF('Quarter 1'!B25&lt;1,"",'Quarter 1'!B25)</f>
      </c>
      <c r="C25" s="46">
        <f>IF('Quarter 1'!E25&lt;1,"",'Quarter 1'!E25)</f>
      </c>
      <c r="D25" s="45"/>
      <c r="E25" s="47">
        <f t="shared" si="1"/>
      </c>
      <c r="F25" s="48">
        <f t="shared" si="2"/>
      </c>
      <c r="G25" s="47">
        <f t="shared" si="0"/>
      </c>
      <c r="H25" s="49"/>
      <c r="I25" s="50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ht="12" customHeight="1">
      <c r="A26" s="44" t="s">
        <v>46</v>
      </c>
      <c r="B26" s="46">
        <f>IF('Quarter 1'!B26&lt;1,"",'Quarter 1'!B26)</f>
      </c>
      <c r="C26" s="46">
        <f>IF('Quarter 1'!E26&lt;1,"",'Quarter 1'!E26)</f>
      </c>
      <c r="D26" s="45"/>
      <c r="E26" s="47">
        <f t="shared" si="1"/>
      </c>
      <c r="F26" s="48">
        <f t="shared" si="2"/>
      </c>
      <c r="G26" s="47">
        <f t="shared" si="0"/>
      </c>
      <c r="H26" s="49"/>
      <c r="I26" s="5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12" customHeight="1">
      <c r="A27" s="44" t="s">
        <v>47</v>
      </c>
      <c r="B27" s="46">
        <f>IF('Quarter 1'!B27&lt;1,"",'Quarter 1'!B27)</f>
      </c>
      <c r="C27" s="46">
        <f>IF('Quarter 1'!E27&lt;1,"",'Quarter 1'!E27)</f>
      </c>
      <c r="D27" s="45"/>
      <c r="E27" s="47">
        <f t="shared" si="1"/>
      </c>
      <c r="F27" s="48">
        <f t="shared" si="2"/>
      </c>
      <c r="G27" s="47">
        <f t="shared" si="0"/>
      </c>
      <c r="H27" s="49"/>
      <c r="I27" s="50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2" customHeight="1">
      <c r="A28" s="44" t="s">
        <v>48</v>
      </c>
      <c r="B28" s="46">
        <f>IF('Quarter 1'!B28&lt;1,"",'Quarter 1'!B28)</f>
      </c>
      <c r="C28" s="46">
        <f>IF('Quarter 1'!E28&lt;1,"",'Quarter 1'!E28)</f>
      </c>
      <c r="D28" s="45"/>
      <c r="E28" s="47">
        <f t="shared" si="1"/>
      </c>
      <c r="F28" s="48">
        <f t="shared" si="2"/>
      </c>
      <c r="G28" s="47">
        <f t="shared" si="0"/>
      </c>
      <c r="H28" s="49"/>
      <c r="I28" s="50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ht="12" customHeight="1">
      <c r="A29" s="44" t="s">
        <v>70</v>
      </c>
      <c r="B29" s="46">
        <f>IF('Quarter 1'!B29&lt;1,"",'Quarter 1'!B29)</f>
      </c>
      <c r="C29" s="46">
        <f>IF('Quarter 1'!E29&lt;1,"",'Quarter 1'!E29)</f>
      </c>
      <c r="D29" s="45"/>
      <c r="E29" s="47">
        <f t="shared" si="1"/>
      </c>
      <c r="F29" s="48">
        <f t="shared" si="2"/>
      </c>
      <c r="G29" s="47">
        <f t="shared" si="0"/>
      </c>
      <c r="H29" s="49"/>
      <c r="I29" s="50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2" customHeight="1">
      <c r="A30" s="44" t="s">
        <v>50</v>
      </c>
      <c r="B30" s="46">
        <f>IF('Quarter 1'!B30&lt;1,"",'Quarter 1'!B30)</f>
      </c>
      <c r="C30" s="46">
        <f>IF('Quarter 1'!E30&lt;1,"",'Quarter 1'!E30)</f>
      </c>
      <c r="D30" s="45"/>
      <c r="E30" s="47">
        <f t="shared" si="1"/>
      </c>
      <c r="F30" s="48">
        <f t="shared" si="2"/>
      </c>
      <c r="G30" s="47">
        <f t="shared" si="0"/>
      </c>
      <c r="H30" s="49"/>
      <c r="I30" s="50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2" customHeight="1">
      <c r="A31" s="44" t="s">
        <v>51</v>
      </c>
      <c r="B31" s="46">
        <f>IF('Quarter 1'!B31&lt;1,"",'Quarter 1'!B31)</f>
      </c>
      <c r="C31" s="46">
        <f>IF('Quarter 1'!E31&lt;1,"",'Quarter 1'!E31)</f>
      </c>
      <c r="D31" s="45"/>
      <c r="E31" s="47">
        <f t="shared" si="1"/>
      </c>
      <c r="F31" s="48">
        <f t="shared" si="2"/>
      </c>
      <c r="G31" s="47">
        <f t="shared" si="0"/>
      </c>
      <c r="H31" s="49"/>
      <c r="I31" s="50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2" customHeight="1">
      <c r="A32" s="44" t="s">
        <v>52</v>
      </c>
      <c r="B32" s="46">
        <f>IF('Quarter 1'!B32&lt;1,"",'Quarter 1'!B32)</f>
      </c>
      <c r="C32" s="46">
        <f>IF('Quarter 1'!E32&lt;1,"",'Quarter 1'!E32)</f>
      </c>
      <c r="D32" s="45"/>
      <c r="E32" s="47">
        <f t="shared" si="1"/>
      </c>
      <c r="F32" s="48">
        <f t="shared" si="2"/>
      </c>
      <c r="G32" s="47">
        <f t="shared" si="0"/>
      </c>
      <c r="H32" s="49"/>
      <c r="I32" s="50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2" customHeight="1">
      <c r="A33" s="44" t="s">
        <v>53</v>
      </c>
      <c r="B33" s="46">
        <f>IF('Quarter 1'!B33&lt;1,"",'Quarter 1'!B33)</f>
      </c>
      <c r="C33" s="46">
        <f>IF('Quarter 1'!E33&lt;1,"",'Quarter 1'!E33)</f>
      </c>
      <c r="D33" s="45"/>
      <c r="E33" s="47">
        <f t="shared" si="1"/>
      </c>
      <c r="F33" s="48">
        <f t="shared" si="2"/>
      </c>
      <c r="G33" s="47">
        <f t="shared" si="0"/>
      </c>
      <c r="H33" s="49"/>
      <c r="I33" s="50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2" customHeight="1">
      <c r="A34" s="44" t="s">
        <v>54</v>
      </c>
      <c r="B34" s="46">
        <f>IF('Quarter 1'!B34&lt;1,"",'Quarter 1'!B34)</f>
      </c>
      <c r="C34" s="46">
        <f>IF('Quarter 1'!E34&lt;1,"",'Quarter 1'!E34)</f>
      </c>
      <c r="D34" s="45"/>
      <c r="E34" s="47">
        <f t="shared" si="1"/>
      </c>
      <c r="F34" s="48">
        <f t="shared" si="2"/>
      </c>
      <c r="G34" s="47">
        <f t="shared" si="0"/>
      </c>
      <c r="H34" s="49"/>
      <c r="I34" s="50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ht="12" customHeight="1" thickBot="1">
      <c r="A35" s="52"/>
      <c r="B35" s="54"/>
      <c r="C35" s="54"/>
      <c r="D35" s="53"/>
      <c r="E35" s="54" t="s">
        <v>0</v>
      </c>
      <c r="F35" s="55"/>
      <c r="G35" s="54"/>
      <c r="H35" s="56"/>
      <c r="I35" s="37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ht="12" customHeight="1" thickBot="1">
      <c r="A36" s="57" t="s">
        <v>55</v>
      </c>
      <c r="B36" s="58">
        <f>SUM(B18:B34)</f>
        <v>0</v>
      </c>
      <c r="C36" s="58">
        <f>SUM(C18:C34)</f>
        <v>0</v>
      </c>
      <c r="D36" s="58">
        <f>SUM(D18:D34)</f>
        <v>0</v>
      </c>
      <c r="E36" s="58">
        <f>SUM(E18:E34)</f>
        <v>0</v>
      </c>
      <c r="F36" s="59">
        <f>IF(B36&lt;1,"",E36/B36)</f>
      </c>
      <c r="G36" s="58">
        <f>B36-E36</f>
        <v>0</v>
      </c>
      <c r="H36" s="60"/>
      <c r="I36" s="61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2" customHeight="1" thickBot="1" thickTop="1">
      <c r="A37" s="4"/>
      <c r="B37" s="4"/>
      <c r="C37" s="4"/>
      <c r="D37" s="4"/>
      <c r="E37" s="4"/>
      <c r="F37" s="4"/>
      <c r="G37" s="4"/>
      <c r="H37" s="12"/>
      <c r="I37" s="12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2" customHeight="1" thickBot="1">
      <c r="A38" s="62" t="s">
        <v>56</v>
      </c>
      <c r="B38" s="63"/>
      <c r="C38" s="64" t="s">
        <v>57</v>
      </c>
      <c r="D38" s="65"/>
      <c r="E38" s="66" t="s">
        <v>58</v>
      </c>
      <c r="F38" s="67" t="s">
        <v>59</v>
      </c>
      <c r="G38" s="67"/>
      <c r="H38" s="67"/>
      <c r="I38" s="32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2" customHeight="1" thickBot="1">
      <c r="A39" s="68" t="s">
        <v>60</v>
      </c>
      <c r="B39" s="36"/>
      <c r="C39" s="41" t="s">
        <v>61</v>
      </c>
      <c r="D39" s="40" t="s">
        <v>62</v>
      </c>
      <c r="E39" s="41" t="s">
        <v>63</v>
      </c>
      <c r="F39" s="69"/>
      <c r="G39" s="69"/>
      <c r="H39" s="69"/>
      <c r="I39" s="70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2" customHeight="1" thickBot="1">
      <c r="A40" s="71" t="s">
        <v>64</v>
      </c>
      <c r="B40" s="72"/>
      <c r="C40" s="73" t="e">
        <f>IF('Quarter 1'!D40="",'Quarter 1'!C40,'Quarter 1'!D40)</f>
        <v>#DIV/0!</v>
      </c>
      <c r="D40" s="102" t="e">
        <f>D36/B36+C40</f>
        <v>#DIV/0!</v>
      </c>
      <c r="E40" s="73" t="e">
        <f>IF(D40="",1-C40,1-D40)</f>
        <v>#DIV/0!</v>
      </c>
      <c r="F40" s="74"/>
      <c r="G40" s="74"/>
      <c r="H40" s="75"/>
      <c r="I40" s="43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ht="12" customHeight="1">
      <c r="A41" s="12" t="s">
        <v>65</v>
      </c>
      <c r="B41" s="12"/>
      <c r="C41" s="12"/>
      <c r="D41" s="12"/>
      <c r="E41" s="12"/>
      <c r="F41" s="12"/>
      <c r="G41" s="12"/>
      <c r="H41" s="12"/>
      <c r="I41" s="12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92" customFormat="1" ht="12" customHeight="1">
      <c r="A42" s="76" t="s">
        <v>66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  <c r="ET42" s="76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6"/>
      <c r="FG42" s="76"/>
      <c r="FH42" s="76"/>
      <c r="FI42" s="76"/>
      <c r="FJ42" s="76"/>
      <c r="FK42" s="76"/>
      <c r="FL42" s="76"/>
      <c r="FM42" s="76"/>
      <c r="FN42" s="76"/>
      <c r="FO42" s="76"/>
      <c r="FP42" s="76"/>
      <c r="FQ42" s="76"/>
      <c r="FR42" s="76"/>
      <c r="FS42" s="76"/>
      <c r="FT42" s="76"/>
      <c r="FU42" s="76"/>
      <c r="FV42" s="76"/>
      <c r="FW42" s="76"/>
      <c r="FX42" s="76"/>
      <c r="FY42" s="76"/>
      <c r="FZ42" s="76"/>
      <c r="GA42" s="76"/>
      <c r="GB42" s="76"/>
      <c r="GC42" s="76"/>
      <c r="GD42" s="76"/>
      <c r="GE42" s="76"/>
      <c r="GF42" s="76"/>
      <c r="GG42" s="76"/>
      <c r="GH42" s="76"/>
      <c r="GI42" s="76"/>
      <c r="GJ42" s="76"/>
      <c r="GK42" s="76"/>
      <c r="GL42" s="76"/>
      <c r="GM42" s="76"/>
      <c r="GN42" s="76"/>
      <c r="GO42" s="76"/>
      <c r="GP42" s="76"/>
      <c r="GQ42" s="76"/>
      <c r="GR42" s="76"/>
      <c r="GS42" s="76"/>
      <c r="GT42" s="76"/>
      <c r="GU42" s="76"/>
      <c r="GV42" s="76"/>
      <c r="GW42" s="76"/>
      <c r="GX42" s="76"/>
      <c r="GY42" s="76"/>
      <c r="GZ42" s="76"/>
      <c r="HA42" s="76"/>
      <c r="HB42" s="76"/>
      <c r="HC42" s="76"/>
      <c r="HD42" s="76"/>
      <c r="HE42" s="76"/>
      <c r="HF42" s="76"/>
      <c r="HG42" s="76"/>
      <c r="HH42" s="76"/>
      <c r="HI42" s="76"/>
      <c r="HJ42" s="76"/>
      <c r="HK42" s="76"/>
      <c r="HL42" s="76"/>
      <c r="HM42" s="76"/>
      <c r="HN42" s="76"/>
      <c r="HO42" s="76"/>
      <c r="HP42" s="76"/>
      <c r="HQ42" s="76"/>
      <c r="HR42" s="76"/>
      <c r="HS42" s="76"/>
      <c r="HT42" s="76"/>
      <c r="HU42" s="76"/>
      <c r="HV42" s="76"/>
      <c r="HW42" s="76"/>
      <c r="HX42" s="76"/>
      <c r="HY42" s="76"/>
      <c r="HZ42" s="76"/>
      <c r="IA42" s="76"/>
      <c r="IB42" s="76"/>
      <c r="IC42" s="76"/>
      <c r="ID42" s="76"/>
      <c r="IE42" s="76"/>
      <c r="IF42" s="76"/>
      <c r="IG42" s="76"/>
      <c r="IH42" s="76"/>
      <c r="II42" s="76"/>
      <c r="IJ42" s="76"/>
      <c r="IK42" s="76"/>
      <c r="IL42" s="76"/>
      <c r="IM42" s="76"/>
      <c r="IN42" s="76"/>
      <c r="IO42" s="76"/>
      <c r="IP42" s="76"/>
      <c r="IQ42" s="76"/>
      <c r="IR42" s="76"/>
      <c r="IS42" s="76"/>
      <c r="IT42" s="76"/>
      <c r="IU42" s="76"/>
      <c r="IV42" s="76"/>
    </row>
    <row r="43" spans="1:256" ht="12" customHeight="1">
      <c r="A43" s="5"/>
      <c r="B43" s="77"/>
      <c r="C43" s="77"/>
      <c r="D43" s="77"/>
      <c r="E43" s="77"/>
      <c r="F43" s="77"/>
      <c r="G43" s="77"/>
      <c r="H43" s="5"/>
      <c r="I43" s="5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2" customHeight="1">
      <c r="A44" s="78"/>
      <c r="B44" s="78"/>
      <c r="C44" s="78"/>
      <c r="D44" s="78"/>
      <c r="E44" s="78"/>
      <c r="F44" s="79"/>
      <c r="G44" s="78"/>
      <c r="H44" s="11"/>
      <c r="I44" s="11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1:256" ht="12" customHeight="1">
      <c r="A45" s="78"/>
      <c r="B45" s="78"/>
      <c r="C45" s="78"/>
      <c r="D45" s="78"/>
      <c r="E45" s="78"/>
      <c r="F45" s="78"/>
      <c r="G45" s="78"/>
      <c r="H45" s="11"/>
      <c r="I45" s="11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1:256" ht="12" customHeight="1">
      <c r="A46" s="78"/>
      <c r="B46" s="78"/>
      <c r="C46" s="78"/>
      <c r="D46" s="78"/>
      <c r="E46" s="78"/>
      <c r="F46" s="78"/>
      <c r="G46" s="78"/>
      <c r="H46" s="11"/>
      <c r="I46" s="11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</row>
    <row r="47" spans="1:256" ht="12" customHeight="1">
      <c r="A47" s="78"/>
      <c r="B47" s="78"/>
      <c r="C47" s="78"/>
      <c r="D47" s="78"/>
      <c r="E47" s="78"/>
      <c r="F47" s="78"/>
      <c r="G47" s="78"/>
      <c r="H47" s="11"/>
      <c r="I47" s="11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</row>
    <row r="48" spans="1:256" ht="12" customHeight="1">
      <c r="A48" s="78"/>
      <c r="B48" s="78"/>
      <c r="C48" s="78"/>
      <c r="D48" s="78"/>
      <c r="E48" s="78"/>
      <c r="F48" s="78"/>
      <c r="G48" s="78"/>
      <c r="H48" s="11"/>
      <c r="I48" s="11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</row>
    <row r="49" spans="1:256" s="92" customFormat="1" ht="12" customHeight="1">
      <c r="A49" s="76" t="s">
        <v>67</v>
      </c>
      <c r="B49" s="76"/>
      <c r="C49" s="76"/>
      <c r="D49" s="76"/>
      <c r="E49" s="76"/>
      <c r="F49" s="76"/>
      <c r="G49" s="76"/>
      <c r="H49" s="76"/>
      <c r="I49" s="76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3"/>
      <c r="BY49" s="93"/>
      <c r="BZ49" s="93"/>
      <c r="CA49" s="93"/>
      <c r="CB49" s="93"/>
      <c r="CC49" s="93"/>
      <c r="CD49" s="93"/>
      <c r="CE49" s="93"/>
      <c r="CF49" s="93"/>
      <c r="CG49" s="93"/>
      <c r="CH49" s="93"/>
      <c r="CI49" s="93"/>
      <c r="CJ49" s="93"/>
      <c r="CK49" s="93"/>
      <c r="CL49" s="93"/>
      <c r="CM49" s="93"/>
      <c r="CN49" s="93"/>
      <c r="CO49" s="93"/>
      <c r="CP49" s="93"/>
      <c r="CQ49" s="93"/>
      <c r="CR49" s="93"/>
      <c r="CS49" s="93"/>
      <c r="CT49" s="93"/>
      <c r="CU49" s="93"/>
      <c r="CV49" s="93"/>
      <c r="CW49" s="93"/>
      <c r="CX49" s="93"/>
      <c r="CY49" s="93"/>
      <c r="CZ49" s="93"/>
      <c r="DA49" s="93"/>
      <c r="DB49" s="93"/>
      <c r="DC49" s="93"/>
      <c r="DD49" s="93"/>
      <c r="DE49" s="93"/>
      <c r="DF49" s="93"/>
      <c r="DG49" s="93"/>
      <c r="DH49" s="93"/>
      <c r="DI49" s="93"/>
      <c r="DJ49" s="93"/>
      <c r="DK49" s="93"/>
      <c r="DL49" s="93"/>
      <c r="DM49" s="93"/>
      <c r="DN49" s="93"/>
      <c r="DO49" s="93"/>
      <c r="DP49" s="93"/>
      <c r="DQ49" s="93"/>
      <c r="DR49" s="93"/>
      <c r="DS49" s="93"/>
      <c r="DT49" s="93"/>
      <c r="DU49" s="93"/>
      <c r="DV49" s="93"/>
      <c r="DW49" s="93"/>
      <c r="DX49" s="93"/>
      <c r="DY49" s="93"/>
      <c r="DZ49" s="93"/>
      <c r="EA49" s="93"/>
      <c r="EB49" s="93"/>
      <c r="EC49" s="93"/>
      <c r="ED49" s="93"/>
      <c r="EE49" s="93"/>
      <c r="EF49" s="93"/>
      <c r="EG49" s="93"/>
      <c r="EH49" s="93"/>
      <c r="EI49" s="93"/>
      <c r="EJ49" s="93"/>
      <c r="EK49" s="93"/>
      <c r="EL49" s="93"/>
      <c r="EM49" s="93"/>
      <c r="EN49" s="93"/>
      <c r="EO49" s="93"/>
      <c r="EP49" s="93"/>
      <c r="EQ49" s="93"/>
      <c r="ER49" s="93"/>
      <c r="ES49" s="93"/>
      <c r="ET49" s="93"/>
      <c r="EU49" s="93"/>
      <c r="EV49" s="93"/>
      <c r="EW49" s="93"/>
      <c r="EX49" s="93"/>
      <c r="EY49" s="93"/>
      <c r="EZ49" s="93"/>
      <c r="FA49" s="93"/>
      <c r="FB49" s="93"/>
      <c r="FC49" s="93"/>
      <c r="FD49" s="93"/>
      <c r="FE49" s="93"/>
      <c r="FF49" s="93"/>
      <c r="FG49" s="93"/>
      <c r="FH49" s="93"/>
      <c r="FI49" s="93"/>
      <c r="FJ49" s="93"/>
      <c r="FK49" s="93"/>
      <c r="FL49" s="93"/>
      <c r="FM49" s="93"/>
      <c r="FN49" s="93"/>
      <c r="FO49" s="93"/>
      <c r="FP49" s="93"/>
      <c r="FQ49" s="93"/>
      <c r="FR49" s="93"/>
      <c r="FS49" s="93"/>
      <c r="FT49" s="93"/>
      <c r="FU49" s="93"/>
      <c r="FV49" s="93"/>
      <c r="FW49" s="93"/>
      <c r="FX49" s="93"/>
      <c r="FY49" s="93"/>
      <c r="FZ49" s="93"/>
      <c r="GA49" s="93"/>
      <c r="GB49" s="93"/>
      <c r="GC49" s="93"/>
      <c r="GD49" s="93"/>
      <c r="GE49" s="93"/>
      <c r="GF49" s="93"/>
      <c r="GG49" s="93"/>
      <c r="GH49" s="93"/>
      <c r="GI49" s="93"/>
      <c r="GJ49" s="93"/>
      <c r="GK49" s="93"/>
      <c r="GL49" s="93"/>
      <c r="GM49" s="93"/>
      <c r="GN49" s="93"/>
      <c r="GO49" s="93"/>
      <c r="GP49" s="93"/>
      <c r="GQ49" s="93"/>
      <c r="GR49" s="93"/>
      <c r="GS49" s="93"/>
      <c r="GT49" s="93"/>
      <c r="GU49" s="93"/>
      <c r="GV49" s="93"/>
      <c r="GW49" s="93"/>
      <c r="GX49" s="93"/>
      <c r="GY49" s="93"/>
      <c r="GZ49" s="93"/>
      <c r="HA49" s="93"/>
      <c r="HB49" s="93"/>
      <c r="HC49" s="93"/>
      <c r="HD49" s="93"/>
      <c r="HE49" s="93"/>
      <c r="HF49" s="93"/>
      <c r="HG49" s="93"/>
      <c r="HH49" s="93"/>
      <c r="HI49" s="93"/>
      <c r="HJ49" s="93"/>
      <c r="HK49" s="93"/>
      <c r="HL49" s="93"/>
      <c r="HM49" s="93"/>
      <c r="HN49" s="93"/>
      <c r="HO49" s="93"/>
      <c r="HP49" s="93"/>
      <c r="HQ49" s="93"/>
      <c r="HR49" s="93"/>
      <c r="HS49" s="93"/>
      <c r="HT49" s="93"/>
      <c r="HU49" s="93"/>
      <c r="HV49" s="93"/>
      <c r="HW49" s="93"/>
      <c r="HX49" s="93"/>
      <c r="HY49" s="93"/>
      <c r="HZ49" s="93"/>
      <c r="IA49" s="93"/>
      <c r="IB49" s="93"/>
      <c r="IC49" s="93"/>
      <c r="ID49" s="93"/>
      <c r="IE49" s="93"/>
      <c r="IF49" s="93"/>
      <c r="IG49" s="93"/>
      <c r="IH49" s="93"/>
      <c r="II49" s="93"/>
      <c r="IJ49" s="93"/>
      <c r="IK49" s="93"/>
      <c r="IL49" s="93"/>
      <c r="IM49" s="93"/>
      <c r="IN49" s="93"/>
      <c r="IO49" s="93"/>
      <c r="IP49" s="93"/>
      <c r="IQ49" s="93"/>
      <c r="IR49" s="93"/>
      <c r="IS49" s="93"/>
      <c r="IT49" s="93"/>
      <c r="IU49" s="93"/>
      <c r="IV49" s="93"/>
    </row>
  </sheetData>
  <sheetProtection/>
  <printOptions/>
  <pageMargins left="0.5" right="0.5" top="0.5" bottom="0.5" header="0.5" footer="0.5"/>
  <pageSetup horizontalDpi="600" verticalDpi="600" orientation="landscape" scale="91" r:id="rId1"/>
  <headerFooter alignWithMargins="0">
    <oddHeader>&amp;L&amp;8Form Q/M Report January 2007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IV49"/>
  <sheetViews>
    <sheetView defaultGridColor="0" zoomScale="75" zoomScaleNormal="75" zoomScaleSheetLayoutView="100" zoomScalePageLayoutView="0" colorId="22" workbookViewId="0" topLeftCell="A1">
      <selection activeCell="A8" sqref="A8"/>
    </sheetView>
  </sheetViews>
  <sheetFormatPr defaultColWidth="9.6640625" defaultRowHeight="15"/>
  <cols>
    <col min="1" max="1" width="19.6640625" style="0" customWidth="1"/>
    <col min="2" max="3" width="10.6640625" style="0" customWidth="1"/>
    <col min="4" max="4" width="14.6640625" style="0" customWidth="1"/>
    <col min="5" max="7" width="10.6640625" style="0" customWidth="1"/>
    <col min="8" max="8" width="6.6640625" style="0" customWidth="1"/>
    <col min="9" max="9" width="16.6640625" style="0" customWidth="1"/>
    <col min="10" max="10" width="19.6640625" style="0" customWidth="1"/>
  </cols>
  <sheetData>
    <row r="1" spans="1:9" ht="20.25">
      <c r="A1" s="2" t="str">
        <f>'Quarter 1'!A1</f>
        <v> PROGRESS REPORT</v>
      </c>
      <c r="B1" s="3"/>
      <c r="C1" s="3"/>
      <c r="D1" s="3"/>
      <c r="E1" s="3"/>
      <c r="F1" s="3"/>
      <c r="G1" s="3"/>
      <c r="H1" s="3"/>
      <c r="I1" s="3"/>
    </row>
    <row r="2" spans="1:9" ht="20.25">
      <c r="A2" s="2" t="str">
        <f>'Quarter 1'!A2</f>
        <v>Housing Credit Developments</v>
      </c>
      <c r="B2" s="3"/>
      <c r="C2" s="3"/>
      <c r="D2" s="3"/>
      <c r="E2" s="3"/>
      <c r="F2" s="3"/>
      <c r="G2" s="3"/>
      <c r="H2" s="3"/>
      <c r="I2" s="3"/>
    </row>
    <row r="3" spans="1:256" ht="12" customHeight="1">
      <c r="A3" s="4"/>
      <c r="B3" s="4"/>
      <c r="C3" s="4"/>
      <c r="D3" s="4"/>
      <c r="E3" s="4"/>
      <c r="F3" s="4"/>
      <c r="G3" s="4"/>
      <c r="H3" s="77" t="s">
        <v>1</v>
      </c>
      <c r="I3" s="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2" customHeight="1">
      <c r="A4" s="105">
        <f>IF('Quarter 1'!B4="","",'Quarter 1'!B4)</f>
      </c>
      <c r="B4" s="109"/>
      <c r="C4" s="110"/>
      <c r="D4" s="104">
        <f>IF('Quarter 1'!E4="","",'Quarter 1'!E4)</f>
      </c>
      <c r="E4" s="111"/>
      <c r="F4" s="112"/>
      <c r="G4" s="4"/>
      <c r="H4" s="7" t="s">
        <v>81</v>
      </c>
      <c r="I4" s="80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2" customHeight="1">
      <c r="A5" s="105">
        <f>IF('Quarter 1'!B5="","",'Quarter 1'!B5)</f>
      </c>
      <c r="B5" s="98"/>
      <c r="C5" s="110"/>
      <c r="D5" s="104">
        <f>IF('Quarter 1'!E5="","",'Quarter 1'!E5)</f>
      </c>
      <c r="E5" s="111"/>
      <c r="F5" s="112"/>
      <c r="G5" s="4"/>
      <c r="H5" s="76" t="s">
        <v>76</v>
      </c>
      <c r="I5" s="12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12" customHeight="1">
      <c r="A6" s="105">
        <f>IF('Quarter 1'!B6="","",'Quarter 1'!B6)</f>
      </c>
      <c r="B6" s="98"/>
      <c r="C6" s="110"/>
      <c r="D6" s="104">
        <f>IF('Quarter 1'!E6="","",'Quarter 1'!E6)</f>
      </c>
      <c r="E6" s="113"/>
      <c r="F6" s="114"/>
      <c r="G6" s="4"/>
      <c r="H6" s="89" t="s">
        <v>5</v>
      </c>
      <c r="I6" s="1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ht="12" customHeight="1">
      <c r="A7" s="110"/>
      <c r="B7" s="109"/>
      <c r="C7" s="110"/>
      <c r="D7" s="104">
        <f>IF('Quarter 1'!E7="","",'Quarter 1'!E7)</f>
      </c>
      <c r="E7" s="113"/>
      <c r="F7" s="114"/>
      <c r="G7" s="4"/>
      <c r="H7" s="17" t="s">
        <v>6</v>
      </c>
      <c r="I7" s="18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12" customHeight="1">
      <c r="A8" s="115" t="s">
        <v>86</v>
      </c>
      <c r="B8" s="4"/>
      <c r="C8" s="4"/>
      <c r="D8" s="16"/>
      <c r="E8" s="4"/>
      <c r="F8" s="4"/>
      <c r="G8" s="4"/>
      <c r="H8" s="26" t="s">
        <v>7</v>
      </c>
      <c r="I8" s="19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12" customHeight="1">
      <c r="A9" s="4"/>
      <c r="B9" s="4"/>
      <c r="C9" s="4"/>
      <c r="D9" s="16"/>
      <c r="E9" s="4"/>
      <c r="F9" s="4"/>
      <c r="G9" s="4"/>
      <c r="H9" s="20" t="s">
        <v>8</v>
      </c>
      <c r="I9" s="21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ht="12" customHeight="1">
      <c r="A10" s="91" t="s">
        <v>75</v>
      </c>
      <c r="B10" s="22">
        <f>IF('Quarter 2'!B10="","",'Quarter 2'!B10)</f>
      </c>
      <c r="C10" s="4"/>
      <c r="D10" s="23" t="s">
        <v>9</v>
      </c>
      <c r="E10" s="22">
        <f>IF('Quarter 2'!E10="","",'Quarter 2'!E10)</f>
      </c>
      <c r="F10" s="4"/>
      <c r="G10" s="4"/>
      <c r="H10" s="90" t="s">
        <v>10</v>
      </c>
      <c r="I10" s="2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ht="12" customHeight="1">
      <c r="A11" s="103" t="s">
        <v>68</v>
      </c>
      <c r="B11" s="25"/>
      <c r="C11" s="4"/>
      <c r="D11" s="88" t="s">
        <v>69</v>
      </c>
      <c r="E11" s="25"/>
      <c r="F11" s="4"/>
      <c r="G11" s="4"/>
      <c r="H11" s="89" t="s">
        <v>11</v>
      </c>
      <c r="I11" s="1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12" customHeight="1">
      <c r="A12" s="26" t="s">
        <v>12</v>
      </c>
      <c r="B12" s="27">
        <f>IF('Quarter 2'!B12="","",'Quarter 2'!B12)</f>
      </c>
      <c r="C12" s="4"/>
      <c r="D12" s="28" t="s">
        <v>13</v>
      </c>
      <c r="E12" s="27">
        <f>IF('Quarter 2'!E12="","",'Quarter 2'!E12)</f>
      </c>
      <c r="F12" s="4"/>
      <c r="G12" s="4"/>
      <c r="H12" s="26" t="s">
        <v>14</v>
      </c>
      <c r="I12" s="27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12" customHeight="1" thickBot="1">
      <c r="A13" s="4"/>
      <c r="B13" s="4"/>
      <c r="C13" s="4"/>
      <c r="D13" s="4"/>
      <c r="E13" s="4"/>
      <c r="F13" s="4"/>
      <c r="G13" s="4"/>
      <c r="H13" s="12"/>
      <c r="I13" s="12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12" customHeight="1" thickBot="1">
      <c r="A14" s="29" t="s">
        <v>15</v>
      </c>
      <c r="B14" s="29" t="s">
        <v>16</v>
      </c>
      <c r="C14" s="29" t="s">
        <v>17</v>
      </c>
      <c r="D14" s="30" t="s">
        <v>18</v>
      </c>
      <c r="E14" s="29" t="s">
        <v>19</v>
      </c>
      <c r="F14" s="29" t="s">
        <v>20</v>
      </c>
      <c r="G14" s="29" t="s">
        <v>21</v>
      </c>
      <c r="H14" s="31" t="s">
        <v>22</v>
      </c>
      <c r="I14" s="3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 ht="12" customHeight="1">
      <c r="A15" s="34"/>
      <c r="B15" s="38"/>
      <c r="C15" s="36" t="s">
        <v>0</v>
      </c>
      <c r="D15" s="37"/>
      <c r="E15" s="38" t="s">
        <v>23</v>
      </c>
      <c r="F15" s="36" t="s">
        <v>24</v>
      </c>
      <c r="G15" s="38" t="s">
        <v>25</v>
      </c>
      <c r="H15" s="12"/>
      <c r="I15" s="37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ht="12" customHeight="1">
      <c r="A16" s="34" t="s">
        <v>26</v>
      </c>
      <c r="B16" s="38" t="s">
        <v>27</v>
      </c>
      <c r="C16" s="38" t="s">
        <v>28</v>
      </c>
      <c r="D16" s="35" t="s">
        <v>29</v>
      </c>
      <c r="E16" s="38" t="s">
        <v>30</v>
      </c>
      <c r="F16" s="38" t="s">
        <v>29</v>
      </c>
      <c r="G16" s="38" t="s">
        <v>31</v>
      </c>
      <c r="H16" s="12" t="s">
        <v>32</v>
      </c>
      <c r="I16" s="37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ht="12" customHeight="1" thickBot="1">
      <c r="A17" s="39" t="s">
        <v>33</v>
      </c>
      <c r="B17" s="41" t="s">
        <v>34</v>
      </c>
      <c r="C17" s="41" t="s">
        <v>29</v>
      </c>
      <c r="D17" s="40" t="s">
        <v>35</v>
      </c>
      <c r="E17" s="41" t="s">
        <v>36</v>
      </c>
      <c r="F17" s="41" t="s">
        <v>37</v>
      </c>
      <c r="G17" s="41" t="s">
        <v>38</v>
      </c>
      <c r="H17" s="42"/>
      <c r="I17" s="4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ht="12" customHeight="1">
      <c r="A18" s="44" t="s">
        <v>39</v>
      </c>
      <c r="B18" s="46">
        <f>IF('Quarter 2'!B18&lt;1,"",'Quarter 2'!B18)</f>
      </c>
      <c r="C18" s="46">
        <f>IF('Quarter 2'!E18&lt;1,"",'Quarter 2'!E18)</f>
      </c>
      <c r="D18" s="45"/>
      <c r="E18" s="47">
        <f>IF(B18="","",C18+D18)</f>
      </c>
      <c r="F18" s="48">
        <f>IF(B18&lt;1,"",E18/B18)</f>
      </c>
      <c r="G18" s="47">
        <f aca="true" t="shared" si="0" ref="G18:G34">IF(B18&lt;1,"",B18-E18)</f>
      </c>
      <c r="H18" s="49"/>
      <c r="I18" s="50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ht="12" customHeight="1">
      <c r="A19" s="44" t="s">
        <v>40</v>
      </c>
      <c r="B19" s="46">
        <f>IF('Quarter 2'!B19&lt;1,"",'Quarter 2'!B19)</f>
      </c>
      <c r="C19" s="46">
        <f>IF('Quarter 2'!E19&lt;1,"",'Quarter 2'!E19)</f>
      </c>
      <c r="D19" s="45"/>
      <c r="E19" s="47">
        <f>IF(B19="","",C19+D19)</f>
      </c>
      <c r="F19" s="48">
        <f>IF(B19&lt;1,"",E19/B19)</f>
      </c>
      <c r="G19" s="47">
        <f t="shared" si="0"/>
      </c>
      <c r="H19" s="49"/>
      <c r="I19" s="50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ht="12" customHeight="1">
      <c r="A20" s="44"/>
      <c r="B20" s="47"/>
      <c r="C20" s="47"/>
      <c r="D20" s="45"/>
      <c r="E20" s="47" t="s">
        <v>0</v>
      </c>
      <c r="F20" s="48"/>
      <c r="G20" s="47">
        <f t="shared" si="0"/>
      </c>
      <c r="H20" s="49"/>
      <c r="I20" s="50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12" customHeight="1">
      <c r="A21" s="44" t="s">
        <v>41</v>
      </c>
      <c r="B21" s="46">
        <f>IF('Quarter 2'!B21&lt;1,"",'Quarter 2'!B21)</f>
      </c>
      <c r="C21" s="46">
        <f>IF('Quarter 2'!E21&lt;1,"",'Quarter 2'!E21)</f>
      </c>
      <c r="D21" s="45"/>
      <c r="E21" s="47">
        <f aca="true" t="shared" si="1" ref="E21:E34">IF(B21="","",C21+D21)</f>
      </c>
      <c r="F21" s="48">
        <f aca="true" t="shared" si="2" ref="F21:F34">IF(B21&lt;1,"",E21/B21)</f>
      </c>
      <c r="G21" s="47">
        <f t="shared" si="0"/>
      </c>
      <c r="H21" s="49"/>
      <c r="I21" s="50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ht="12" customHeight="1">
      <c r="A22" s="44" t="s">
        <v>42</v>
      </c>
      <c r="B22" s="46">
        <f>IF('Quarter 2'!B22&lt;1,"",'Quarter 2'!B22)</f>
      </c>
      <c r="C22" s="46">
        <f>IF('Quarter 2'!E22&lt;1,"",'Quarter 2'!E22)</f>
      </c>
      <c r="D22" s="45"/>
      <c r="E22" s="47">
        <f t="shared" si="1"/>
      </c>
      <c r="F22" s="48">
        <f t="shared" si="2"/>
      </c>
      <c r="G22" s="47">
        <f t="shared" si="0"/>
      </c>
      <c r="H22" s="49"/>
      <c r="I22" s="50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2" customHeight="1">
      <c r="A23" s="44" t="s">
        <v>43</v>
      </c>
      <c r="B23" s="46">
        <f>IF('Quarter 2'!B23&lt;1,"",'Quarter 2'!B23)</f>
      </c>
      <c r="C23" s="46">
        <f>IF('Quarter 2'!E23&lt;1,"",'Quarter 2'!E23)</f>
      </c>
      <c r="D23" s="45"/>
      <c r="E23" s="47">
        <f t="shared" si="1"/>
      </c>
      <c r="F23" s="48">
        <f t="shared" si="2"/>
      </c>
      <c r="G23" s="47">
        <f t="shared" si="0"/>
      </c>
      <c r="H23" s="49"/>
      <c r="I23" s="50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ht="12" customHeight="1">
      <c r="A24" s="44" t="s">
        <v>44</v>
      </c>
      <c r="B24" s="46">
        <f>IF('Quarter 2'!B24&lt;1,"",'Quarter 2'!B24)</f>
      </c>
      <c r="C24" s="46">
        <f>IF('Quarter 2'!E24&lt;1,"",'Quarter 2'!E24)</f>
      </c>
      <c r="D24" s="45"/>
      <c r="E24" s="47">
        <f t="shared" si="1"/>
      </c>
      <c r="F24" s="48">
        <f t="shared" si="2"/>
      </c>
      <c r="G24" s="47">
        <f t="shared" si="0"/>
      </c>
      <c r="H24" s="49"/>
      <c r="I24" s="50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ht="12" customHeight="1">
      <c r="A25" s="44" t="s">
        <v>45</v>
      </c>
      <c r="B25" s="46">
        <f>IF('Quarter 2'!B25&lt;1,"",'Quarter 2'!B25)</f>
      </c>
      <c r="C25" s="46">
        <f>IF('Quarter 2'!E25&lt;1,"",'Quarter 2'!E25)</f>
      </c>
      <c r="D25" s="45"/>
      <c r="E25" s="47">
        <f t="shared" si="1"/>
      </c>
      <c r="F25" s="48">
        <f t="shared" si="2"/>
      </c>
      <c r="G25" s="47">
        <f t="shared" si="0"/>
      </c>
      <c r="H25" s="49"/>
      <c r="I25" s="50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ht="12" customHeight="1">
      <c r="A26" s="44" t="s">
        <v>46</v>
      </c>
      <c r="B26" s="46">
        <f>IF('Quarter 2'!B26&lt;1,"",'Quarter 2'!B26)</f>
      </c>
      <c r="C26" s="46">
        <f>IF('Quarter 2'!E26&lt;1,"",'Quarter 2'!E26)</f>
      </c>
      <c r="D26" s="45"/>
      <c r="E26" s="47">
        <f t="shared" si="1"/>
      </c>
      <c r="F26" s="48">
        <f t="shared" si="2"/>
      </c>
      <c r="G26" s="47">
        <f t="shared" si="0"/>
      </c>
      <c r="H26" s="49"/>
      <c r="I26" s="5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12" customHeight="1">
      <c r="A27" s="44" t="s">
        <v>47</v>
      </c>
      <c r="B27" s="46">
        <f>IF('Quarter 2'!B27&lt;1,"",'Quarter 2'!B27)</f>
      </c>
      <c r="C27" s="46">
        <f>IF('Quarter 2'!E27&lt;1,"",'Quarter 2'!E27)</f>
      </c>
      <c r="D27" s="45"/>
      <c r="E27" s="47">
        <f t="shared" si="1"/>
      </c>
      <c r="F27" s="48">
        <f t="shared" si="2"/>
      </c>
      <c r="G27" s="47">
        <f t="shared" si="0"/>
      </c>
      <c r="H27" s="49"/>
      <c r="I27" s="50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2" customHeight="1">
      <c r="A28" s="44" t="s">
        <v>48</v>
      </c>
      <c r="B28" s="46">
        <f>IF('Quarter 2'!B28&lt;1,"",'Quarter 2'!B28)</f>
      </c>
      <c r="C28" s="46">
        <f>IF('Quarter 2'!E28&lt;1,"",'Quarter 2'!E28)</f>
      </c>
      <c r="D28" s="45"/>
      <c r="E28" s="47">
        <f t="shared" si="1"/>
      </c>
      <c r="F28" s="48">
        <f t="shared" si="2"/>
      </c>
      <c r="G28" s="47">
        <f t="shared" si="0"/>
      </c>
      <c r="H28" s="49"/>
      <c r="I28" s="50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ht="12" customHeight="1">
      <c r="A29" s="44" t="s">
        <v>70</v>
      </c>
      <c r="B29" s="46">
        <f>IF('Quarter 2'!B29&lt;1,"",'Quarter 2'!B29)</f>
      </c>
      <c r="C29" s="46">
        <f>IF('Quarter 2'!E29&lt;1,"",'Quarter 2'!E29)</f>
      </c>
      <c r="D29" s="45"/>
      <c r="E29" s="47">
        <f t="shared" si="1"/>
      </c>
      <c r="F29" s="48">
        <f t="shared" si="2"/>
      </c>
      <c r="G29" s="47">
        <f t="shared" si="0"/>
      </c>
      <c r="H29" s="49"/>
      <c r="I29" s="50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2" customHeight="1">
      <c r="A30" s="44" t="s">
        <v>50</v>
      </c>
      <c r="B30" s="46">
        <f>IF('Quarter 2'!B30&lt;1,"",'Quarter 2'!B30)</f>
      </c>
      <c r="C30" s="46">
        <f>IF('Quarter 2'!E30&lt;1,"",'Quarter 2'!E30)</f>
      </c>
      <c r="D30" s="45"/>
      <c r="E30" s="47">
        <f t="shared" si="1"/>
      </c>
      <c r="F30" s="48">
        <f t="shared" si="2"/>
      </c>
      <c r="G30" s="47">
        <f t="shared" si="0"/>
      </c>
      <c r="H30" s="49"/>
      <c r="I30" s="50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2" customHeight="1">
      <c r="A31" s="44" t="s">
        <v>51</v>
      </c>
      <c r="B31" s="46">
        <f>IF('Quarter 2'!B31&lt;1,"",'Quarter 2'!B31)</f>
      </c>
      <c r="C31" s="46">
        <f>IF('Quarter 2'!E31&lt;1,"",'Quarter 2'!E31)</f>
      </c>
      <c r="D31" s="45"/>
      <c r="E31" s="47">
        <f t="shared" si="1"/>
      </c>
      <c r="F31" s="48">
        <f t="shared" si="2"/>
      </c>
      <c r="G31" s="47">
        <f t="shared" si="0"/>
      </c>
      <c r="H31" s="49"/>
      <c r="I31" s="50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2" customHeight="1">
      <c r="A32" s="44" t="s">
        <v>52</v>
      </c>
      <c r="B32" s="46">
        <f>IF('Quarter 2'!B32&lt;1,"",'Quarter 2'!B32)</f>
      </c>
      <c r="C32" s="46">
        <f>IF('Quarter 2'!E32&lt;1,"",'Quarter 2'!E32)</f>
      </c>
      <c r="D32" s="45"/>
      <c r="E32" s="47">
        <f t="shared" si="1"/>
      </c>
      <c r="F32" s="48">
        <f t="shared" si="2"/>
      </c>
      <c r="G32" s="47">
        <f t="shared" si="0"/>
      </c>
      <c r="H32" s="49"/>
      <c r="I32" s="50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2" customHeight="1">
      <c r="A33" s="44" t="s">
        <v>53</v>
      </c>
      <c r="B33" s="46">
        <f>IF('Quarter 2'!B33&lt;1,"",'Quarter 2'!B33)</f>
      </c>
      <c r="C33" s="46">
        <f>IF('Quarter 2'!E33&lt;1,"",'Quarter 2'!E33)</f>
      </c>
      <c r="D33" s="45"/>
      <c r="E33" s="47">
        <f t="shared" si="1"/>
      </c>
      <c r="F33" s="48">
        <f t="shared" si="2"/>
      </c>
      <c r="G33" s="47">
        <f t="shared" si="0"/>
      </c>
      <c r="H33" s="49"/>
      <c r="I33" s="50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2" customHeight="1">
      <c r="A34" s="44" t="s">
        <v>54</v>
      </c>
      <c r="B34" s="46">
        <f>IF('Quarter 2'!B34&lt;1,"",'Quarter 2'!B34)</f>
      </c>
      <c r="C34" s="46">
        <f>IF('Quarter 2'!E34&lt;1,"",'Quarter 2'!E34)</f>
      </c>
      <c r="D34" s="45"/>
      <c r="E34" s="47">
        <f t="shared" si="1"/>
      </c>
      <c r="F34" s="48">
        <f t="shared" si="2"/>
      </c>
      <c r="G34" s="47">
        <f t="shared" si="0"/>
      </c>
      <c r="H34" s="49"/>
      <c r="I34" s="50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ht="12" customHeight="1" thickBot="1">
      <c r="A35" s="52"/>
      <c r="B35" s="54"/>
      <c r="C35" s="54"/>
      <c r="D35" s="53"/>
      <c r="E35" s="54" t="s">
        <v>0</v>
      </c>
      <c r="F35" s="55"/>
      <c r="G35" s="54"/>
      <c r="H35" s="56"/>
      <c r="I35" s="37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ht="12" customHeight="1" thickBot="1">
      <c r="A36" s="57" t="s">
        <v>55</v>
      </c>
      <c r="B36" s="58">
        <f>SUM(B18:B34)</f>
        <v>0</v>
      </c>
      <c r="C36" s="58">
        <f>SUM(C18:C34)</f>
        <v>0</v>
      </c>
      <c r="D36" s="58">
        <f>SUM(D18:D34)</f>
        <v>0</v>
      </c>
      <c r="E36" s="58">
        <f>SUM(E18:E34)</f>
        <v>0</v>
      </c>
      <c r="F36" s="59">
        <f>IF(B36&lt;1,"",E36/B36)</f>
      </c>
      <c r="G36" s="58">
        <f>B36-E36</f>
        <v>0</v>
      </c>
      <c r="H36" s="60"/>
      <c r="I36" s="61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2" customHeight="1" thickBot="1" thickTop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2" customHeight="1" thickBot="1">
      <c r="A38" s="62" t="s">
        <v>56</v>
      </c>
      <c r="B38" s="63"/>
      <c r="C38" s="64" t="s">
        <v>57</v>
      </c>
      <c r="D38" s="65"/>
      <c r="E38" s="66" t="s">
        <v>58</v>
      </c>
      <c r="F38" s="67" t="s">
        <v>59</v>
      </c>
      <c r="G38" s="67"/>
      <c r="H38" s="67"/>
      <c r="I38" s="32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2" customHeight="1" thickBot="1">
      <c r="A39" s="68" t="s">
        <v>60</v>
      </c>
      <c r="B39" s="36"/>
      <c r="C39" s="41" t="s">
        <v>61</v>
      </c>
      <c r="D39" s="40" t="s">
        <v>62</v>
      </c>
      <c r="E39" s="41" t="s">
        <v>63</v>
      </c>
      <c r="F39" s="69"/>
      <c r="G39" s="69"/>
      <c r="H39" s="69"/>
      <c r="I39" s="70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2" customHeight="1" thickBot="1">
      <c r="A40" s="71" t="s">
        <v>64</v>
      </c>
      <c r="B40" s="72"/>
      <c r="C40" s="73" t="e">
        <f>IF('Quarter 2'!D40="",'Quarter 2'!C40,'Quarter 2'!D40)</f>
        <v>#DIV/0!</v>
      </c>
      <c r="D40" s="102" t="e">
        <f>D36/B36+C40</f>
        <v>#DIV/0!</v>
      </c>
      <c r="E40" s="73" t="e">
        <f>IF(D40="",1-C40,1-D40)</f>
        <v>#DIV/0!</v>
      </c>
      <c r="F40" s="74"/>
      <c r="G40" s="74"/>
      <c r="H40" s="75"/>
      <c r="I40" s="43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ht="12" customHeight="1">
      <c r="A41" s="12" t="s">
        <v>65</v>
      </c>
      <c r="B41" s="12"/>
      <c r="C41" s="12"/>
      <c r="D41" s="12"/>
      <c r="E41" s="12"/>
      <c r="F41" s="12"/>
      <c r="G41" s="12"/>
      <c r="H41" s="12"/>
      <c r="I41" s="12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2" customHeight="1">
      <c r="A42" s="76" t="s">
        <v>66</v>
      </c>
      <c r="B42" s="76"/>
      <c r="C42" s="76"/>
      <c r="D42" s="76"/>
      <c r="E42" s="76"/>
      <c r="F42" s="76"/>
      <c r="G42" s="76"/>
      <c r="H42" s="12"/>
      <c r="I42" s="12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12" customHeight="1">
      <c r="A43" s="5"/>
      <c r="B43" s="77"/>
      <c r="C43" s="77"/>
      <c r="D43" s="77"/>
      <c r="E43" s="77"/>
      <c r="F43" s="77"/>
      <c r="G43" s="77"/>
      <c r="H43" s="5"/>
      <c r="I43" s="5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2" customHeight="1">
      <c r="A44" s="78"/>
      <c r="B44" s="78"/>
      <c r="C44" s="78"/>
      <c r="D44" s="78"/>
      <c r="E44" s="78"/>
      <c r="F44" s="79"/>
      <c r="G44" s="78"/>
      <c r="H44" s="11"/>
      <c r="I44" s="11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1:256" ht="12" customHeight="1">
      <c r="A45" s="78"/>
      <c r="B45" s="78"/>
      <c r="C45" s="78"/>
      <c r="D45" s="78"/>
      <c r="E45" s="78"/>
      <c r="F45" s="78"/>
      <c r="G45" s="78"/>
      <c r="H45" s="11"/>
      <c r="I45" s="11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1:256" ht="12" customHeight="1">
      <c r="A46" s="78"/>
      <c r="B46" s="78"/>
      <c r="C46" s="78"/>
      <c r="D46" s="78"/>
      <c r="E46" s="78"/>
      <c r="F46" s="78"/>
      <c r="G46" s="78"/>
      <c r="H46" s="11"/>
      <c r="I46" s="11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</row>
    <row r="47" spans="1:256" ht="12" customHeight="1">
      <c r="A47" s="78"/>
      <c r="B47" s="78"/>
      <c r="C47" s="78"/>
      <c r="D47" s="78"/>
      <c r="E47" s="78"/>
      <c r="F47" s="78"/>
      <c r="G47" s="78"/>
      <c r="H47" s="11"/>
      <c r="I47" s="11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</row>
    <row r="48" spans="1:256" ht="12" customHeight="1">
      <c r="A48" s="78"/>
      <c r="B48" s="78"/>
      <c r="C48" s="78"/>
      <c r="D48" s="78"/>
      <c r="E48" s="78"/>
      <c r="F48" s="78"/>
      <c r="G48" s="78"/>
      <c r="H48" s="11"/>
      <c r="I48" s="11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</row>
    <row r="49" spans="1:256" ht="12" customHeight="1">
      <c r="A49" s="76" t="s">
        <v>67</v>
      </c>
      <c r="B49" s="12"/>
      <c r="C49" s="12"/>
      <c r="D49" s="4"/>
      <c r="E49" s="4"/>
      <c r="F49" s="4"/>
      <c r="G49" s="4"/>
      <c r="H49" s="12"/>
      <c r="I49" s="12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</row>
  </sheetData>
  <sheetProtection/>
  <printOptions/>
  <pageMargins left="0.5" right="0.5" top="0.5" bottom="0.5" header="0.5" footer="0.5"/>
  <pageSetup horizontalDpi="600" verticalDpi="600" orientation="landscape" scale="91" r:id="rId1"/>
  <headerFooter alignWithMargins="0">
    <oddHeader>&amp;L&amp;8Form Q/M Report January 2007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IV49"/>
  <sheetViews>
    <sheetView defaultGridColor="0" zoomScale="75" zoomScaleNormal="75" zoomScalePageLayoutView="0" colorId="22" workbookViewId="0" topLeftCell="A1">
      <selection activeCell="A8" sqref="A8"/>
    </sheetView>
  </sheetViews>
  <sheetFormatPr defaultColWidth="9.6640625" defaultRowHeight="15"/>
  <cols>
    <col min="1" max="1" width="19.6640625" style="0" customWidth="1"/>
    <col min="2" max="3" width="10.6640625" style="0" customWidth="1"/>
    <col min="4" max="4" width="14.6640625" style="0" customWidth="1"/>
    <col min="5" max="7" width="10.6640625" style="0" customWidth="1"/>
    <col min="8" max="8" width="6.6640625" style="0" customWidth="1"/>
    <col min="9" max="9" width="16.6640625" style="0" customWidth="1"/>
    <col min="10" max="10" width="19.6640625" style="0" customWidth="1"/>
  </cols>
  <sheetData>
    <row r="1" spans="1:9" ht="20.25">
      <c r="A1" s="2" t="str">
        <f>'Quarter 1'!A1</f>
        <v> PROGRESS REPORT</v>
      </c>
      <c r="B1" s="3"/>
      <c r="C1" s="3"/>
      <c r="D1" s="3"/>
      <c r="E1" s="3"/>
      <c r="F1" s="3"/>
      <c r="G1" s="3"/>
      <c r="H1" s="3"/>
      <c r="I1" s="3"/>
    </row>
    <row r="2" spans="1:9" ht="20.25">
      <c r="A2" s="2" t="str">
        <f>'Quarter 1'!A2</f>
        <v>Housing Credit Developments</v>
      </c>
      <c r="B2" s="3"/>
      <c r="C2" s="3"/>
      <c r="D2" s="3"/>
      <c r="E2" s="3"/>
      <c r="F2" s="3"/>
      <c r="G2" s="3"/>
      <c r="H2" s="3"/>
      <c r="I2" s="3"/>
    </row>
    <row r="3" spans="1:256" ht="12" customHeight="1">
      <c r="A3" s="4"/>
      <c r="B3" s="4"/>
      <c r="C3" s="4"/>
      <c r="D3" s="4"/>
      <c r="E3" s="4"/>
      <c r="F3" s="4"/>
      <c r="G3" s="4"/>
      <c r="H3" s="77" t="s">
        <v>1</v>
      </c>
      <c r="I3" s="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2" customHeight="1">
      <c r="A4" s="105">
        <f>IF('Quarter 1'!B4="","",'Quarter 1'!B4)</f>
      </c>
      <c r="B4" s="109"/>
      <c r="C4" s="110"/>
      <c r="D4" s="104">
        <f>IF('Quarter 1'!E4="","",'Quarter 1'!E4)</f>
      </c>
      <c r="E4" s="111"/>
      <c r="F4" s="112"/>
      <c r="G4" s="4"/>
      <c r="H4" s="7" t="s">
        <v>81</v>
      </c>
      <c r="I4" s="80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2" customHeight="1">
      <c r="A5" s="105">
        <f>IF('Quarter 1'!B5="","",'Quarter 1'!B5)</f>
      </c>
      <c r="B5" s="98"/>
      <c r="C5" s="110"/>
      <c r="D5" s="104">
        <f>IF('Quarter 1'!E5="","",'Quarter 1'!E5)</f>
      </c>
      <c r="E5" s="111"/>
      <c r="F5" s="112"/>
      <c r="G5" s="4"/>
      <c r="H5" s="76" t="s">
        <v>76</v>
      </c>
      <c r="I5" s="12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12" customHeight="1">
      <c r="A6" s="105">
        <f>IF('Quarter 1'!B6="","",'Quarter 1'!B6)</f>
      </c>
      <c r="B6" s="98"/>
      <c r="C6" s="110"/>
      <c r="D6" s="104">
        <f>IF('Quarter 1'!E6="","",'Quarter 1'!E6)</f>
      </c>
      <c r="E6" s="113"/>
      <c r="F6" s="114"/>
      <c r="G6" s="4"/>
      <c r="H6" s="89" t="s">
        <v>5</v>
      </c>
      <c r="I6" s="1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ht="12" customHeight="1">
      <c r="A7" s="110"/>
      <c r="B7" s="109"/>
      <c r="C7" s="110"/>
      <c r="D7" s="104">
        <f>IF('Quarter 1'!E7="","",'Quarter 1'!E7)</f>
      </c>
      <c r="E7" s="113"/>
      <c r="F7" s="114"/>
      <c r="G7" s="4"/>
      <c r="H7" s="17" t="s">
        <v>6</v>
      </c>
      <c r="I7" s="18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12" customHeight="1">
      <c r="A8" s="115" t="s">
        <v>87</v>
      </c>
      <c r="B8" s="4"/>
      <c r="C8" s="4"/>
      <c r="D8" s="16"/>
      <c r="E8" s="4"/>
      <c r="F8" s="4"/>
      <c r="G8" s="4"/>
      <c r="H8" s="26" t="s">
        <v>7</v>
      </c>
      <c r="I8" s="19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12" customHeight="1">
      <c r="A9" s="4"/>
      <c r="B9" s="4"/>
      <c r="C9" s="4"/>
      <c r="D9" s="16"/>
      <c r="E9" s="4"/>
      <c r="F9" s="4"/>
      <c r="G9" s="4"/>
      <c r="H9" s="20" t="s">
        <v>8</v>
      </c>
      <c r="I9" s="21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ht="12" customHeight="1">
      <c r="A10" s="91" t="s">
        <v>75</v>
      </c>
      <c r="B10" s="22">
        <f>IF('Quarter 3'!B10="","",'Quarter 3'!B10)</f>
      </c>
      <c r="C10" s="4"/>
      <c r="D10" s="23" t="s">
        <v>9</v>
      </c>
      <c r="E10" s="22">
        <f>IF('Quarter 3'!E10="","",'Quarter 3'!E10)</f>
      </c>
      <c r="F10" s="4"/>
      <c r="G10" s="4"/>
      <c r="H10" s="90" t="s">
        <v>10</v>
      </c>
      <c r="I10" s="2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ht="12" customHeight="1">
      <c r="A11" s="103" t="s">
        <v>68</v>
      </c>
      <c r="B11" s="22"/>
      <c r="C11" s="4"/>
      <c r="D11" s="88" t="s">
        <v>69</v>
      </c>
      <c r="E11" s="25"/>
      <c r="F11" s="4"/>
      <c r="G11" s="4"/>
      <c r="H11" s="89" t="s">
        <v>11</v>
      </c>
      <c r="I11" s="1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12" customHeight="1">
      <c r="A12" s="26" t="s">
        <v>12</v>
      </c>
      <c r="B12" s="81">
        <f>IF('Quarter 3'!B12="","",'Quarter 3'!B12)</f>
      </c>
      <c r="C12" s="4"/>
      <c r="D12" s="28" t="s">
        <v>13</v>
      </c>
      <c r="E12" s="27">
        <f>IF('Quarter 3'!E12="","",'Quarter 3'!E12)</f>
      </c>
      <c r="F12" s="4"/>
      <c r="G12" s="4"/>
      <c r="H12" s="26" t="s">
        <v>14</v>
      </c>
      <c r="I12" s="27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12" customHeight="1" thickBot="1">
      <c r="A13" s="4"/>
      <c r="B13" s="4"/>
      <c r="C13" s="4"/>
      <c r="D13" s="4"/>
      <c r="E13" s="4"/>
      <c r="F13" s="4"/>
      <c r="G13" s="4"/>
      <c r="H13" s="12"/>
      <c r="I13" s="12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12" customHeight="1" thickBot="1">
      <c r="A14" s="29" t="s">
        <v>15</v>
      </c>
      <c r="B14" s="29" t="s">
        <v>16</v>
      </c>
      <c r="C14" s="29" t="s">
        <v>17</v>
      </c>
      <c r="D14" s="30" t="s">
        <v>18</v>
      </c>
      <c r="E14" s="29" t="s">
        <v>19</v>
      </c>
      <c r="F14" s="29" t="s">
        <v>20</v>
      </c>
      <c r="G14" s="29" t="s">
        <v>21</v>
      </c>
      <c r="H14" s="31" t="s">
        <v>22</v>
      </c>
      <c r="I14" s="3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 ht="12" customHeight="1">
      <c r="A15" s="34"/>
      <c r="B15" s="38"/>
      <c r="C15" s="36" t="s">
        <v>0</v>
      </c>
      <c r="D15" s="37"/>
      <c r="E15" s="38" t="s">
        <v>23</v>
      </c>
      <c r="F15" s="36" t="s">
        <v>24</v>
      </c>
      <c r="G15" s="38" t="s">
        <v>25</v>
      </c>
      <c r="H15" s="12"/>
      <c r="I15" s="37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ht="12" customHeight="1">
      <c r="A16" s="34" t="s">
        <v>26</v>
      </c>
      <c r="B16" s="38" t="s">
        <v>27</v>
      </c>
      <c r="C16" s="38" t="s">
        <v>28</v>
      </c>
      <c r="D16" s="35" t="s">
        <v>29</v>
      </c>
      <c r="E16" s="38" t="s">
        <v>30</v>
      </c>
      <c r="F16" s="38" t="s">
        <v>29</v>
      </c>
      <c r="G16" s="38" t="s">
        <v>31</v>
      </c>
      <c r="H16" s="12" t="s">
        <v>32</v>
      </c>
      <c r="I16" s="37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ht="12" customHeight="1" thickBot="1">
      <c r="A17" s="39" t="s">
        <v>33</v>
      </c>
      <c r="B17" s="41" t="s">
        <v>34</v>
      </c>
      <c r="C17" s="41" t="s">
        <v>29</v>
      </c>
      <c r="D17" s="40" t="s">
        <v>35</v>
      </c>
      <c r="E17" s="41" t="s">
        <v>36</v>
      </c>
      <c r="F17" s="41" t="s">
        <v>37</v>
      </c>
      <c r="G17" s="41" t="s">
        <v>38</v>
      </c>
      <c r="H17" s="42"/>
      <c r="I17" s="4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ht="12" customHeight="1">
      <c r="A18" s="44" t="s">
        <v>39</v>
      </c>
      <c r="B18" s="46">
        <f>IF('Quarter 3'!B18&lt;1,"",'Quarter 3'!B18)</f>
      </c>
      <c r="C18" s="46">
        <f>IF('Quarter 3'!E18&lt;1,"",'Quarter 3'!E18)</f>
      </c>
      <c r="D18" s="45"/>
      <c r="E18" s="47">
        <f>IF(B18="","",C18+D18)</f>
      </c>
      <c r="F18" s="48">
        <f>IF(B18&lt;1,"",E18/B18)</f>
      </c>
      <c r="G18" s="47">
        <f aca="true" t="shared" si="0" ref="G18:G34">IF(B18&lt;1,"",B18-E18)</f>
      </c>
      <c r="H18" s="49"/>
      <c r="I18" s="50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ht="12" customHeight="1">
      <c r="A19" s="44" t="s">
        <v>40</v>
      </c>
      <c r="B19" s="46">
        <f>IF('Quarter 3'!B19&lt;1,"",'Quarter 3'!B19)</f>
      </c>
      <c r="C19" s="46">
        <f>IF('Quarter 3'!E19&lt;1,"",'Quarter 3'!E19)</f>
      </c>
      <c r="D19" s="45"/>
      <c r="E19" s="47">
        <f>IF(B19="","",C19+D19)</f>
      </c>
      <c r="F19" s="48">
        <f>IF(B19&lt;1,"",E19/B19)</f>
      </c>
      <c r="G19" s="47">
        <f t="shared" si="0"/>
      </c>
      <c r="H19" s="49"/>
      <c r="I19" s="50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ht="12" customHeight="1">
      <c r="A20" s="44"/>
      <c r="B20" s="47"/>
      <c r="C20" s="47"/>
      <c r="D20" s="45"/>
      <c r="E20" s="47" t="s">
        <v>0</v>
      </c>
      <c r="F20" s="48"/>
      <c r="G20" s="47">
        <f t="shared" si="0"/>
      </c>
      <c r="H20" s="49"/>
      <c r="I20" s="50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12" customHeight="1">
      <c r="A21" s="44" t="s">
        <v>41</v>
      </c>
      <c r="B21" s="46">
        <f>IF('Quarter 3'!B21&lt;1,"",'Quarter 3'!B21)</f>
      </c>
      <c r="C21" s="46">
        <f>IF('Quarter 3'!E21&lt;1,"",'Quarter 3'!E21)</f>
      </c>
      <c r="D21" s="45"/>
      <c r="E21" s="47">
        <f aca="true" t="shared" si="1" ref="E21:E34">IF(B21="","",C21+D21)</f>
      </c>
      <c r="F21" s="48">
        <f aca="true" t="shared" si="2" ref="F21:F34">IF(B21&lt;1,"",E21/B21)</f>
      </c>
      <c r="G21" s="47">
        <f t="shared" si="0"/>
      </c>
      <c r="H21" s="49"/>
      <c r="I21" s="50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ht="12" customHeight="1">
      <c r="A22" s="44" t="s">
        <v>42</v>
      </c>
      <c r="B22" s="46">
        <f>IF('Quarter 3'!B22&lt;1,"",'Quarter 3'!B22)</f>
      </c>
      <c r="C22" s="46">
        <f>IF('Quarter 3'!E22&lt;1,"",'Quarter 3'!E22)</f>
      </c>
      <c r="D22" s="45"/>
      <c r="E22" s="47">
        <f t="shared" si="1"/>
      </c>
      <c r="F22" s="48">
        <f t="shared" si="2"/>
      </c>
      <c r="G22" s="47">
        <f t="shared" si="0"/>
      </c>
      <c r="H22" s="49"/>
      <c r="I22" s="50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2" customHeight="1">
      <c r="A23" s="44" t="s">
        <v>43</v>
      </c>
      <c r="B23" s="46">
        <f>IF('Quarter 3'!B23&lt;1,"",'Quarter 3'!B23)</f>
      </c>
      <c r="C23" s="46">
        <f>IF('Quarter 3'!E23&lt;1,"",'Quarter 3'!E23)</f>
      </c>
      <c r="D23" s="45"/>
      <c r="E23" s="47">
        <f t="shared" si="1"/>
      </c>
      <c r="F23" s="48">
        <f t="shared" si="2"/>
      </c>
      <c r="G23" s="47">
        <f t="shared" si="0"/>
      </c>
      <c r="H23" s="49"/>
      <c r="I23" s="50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ht="12" customHeight="1">
      <c r="A24" s="44" t="s">
        <v>44</v>
      </c>
      <c r="B24" s="46">
        <f>IF('Quarter 3'!B24&lt;1,"",'Quarter 3'!B24)</f>
      </c>
      <c r="C24" s="46">
        <f>IF('Quarter 3'!E24&lt;1,"",'Quarter 3'!E24)</f>
      </c>
      <c r="D24" s="45"/>
      <c r="E24" s="47">
        <f t="shared" si="1"/>
      </c>
      <c r="F24" s="48">
        <f t="shared" si="2"/>
      </c>
      <c r="G24" s="47">
        <f t="shared" si="0"/>
      </c>
      <c r="H24" s="49"/>
      <c r="I24" s="50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ht="12" customHeight="1">
      <c r="A25" s="44" t="s">
        <v>45</v>
      </c>
      <c r="B25" s="46">
        <f>IF('Quarter 3'!B25&lt;1,"",'Quarter 3'!B25)</f>
      </c>
      <c r="C25" s="46">
        <f>IF('Quarter 3'!E25&lt;1,"",'Quarter 3'!E25)</f>
      </c>
      <c r="D25" s="45"/>
      <c r="E25" s="47">
        <f t="shared" si="1"/>
      </c>
      <c r="F25" s="48">
        <f t="shared" si="2"/>
      </c>
      <c r="G25" s="47">
        <f t="shared" si="0"/>
      </c>
      <c r="H25" s="49"/>
      <c r="I25" s="50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ht="12" customHeight="1">
      <c r="A26" s="44" t="s">
        <v>46</v>
      </c>
      <c r="B26" s="46">
        <f>IF('Quarter 3'!B26&lt;1,"",'Quarter 3'!B26)</f>
      </c>
      <c r="C26" s="46">
        <f>IF('Quarter 3'!E26&lt;1,"",'Quarter 3'!E26)</f>
      </c>
      <c r="D26" s="45"/>
      <c r="E26" s="47">
        <f t="shared" si="1"/>
      </c>
      <c r="F26" s="48">
        <f t="shared" si="2"/>
      </c>
      <c r="G26" s="47">
        <f t="shared" si="0"/>
      </c>
      <c r="H26" s="49"/>
      <c r="I26" s="5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12" customHeight="1">
      <c r="A27" s="44" t="s">
        <v>47</v>
      </c>
      <c r="B27" s="46">
        <f>IF('Quarter 3'!B27&lt;1,"",'Quarter 3'!B27)</f>
      </c>
      <c r="C27" s="46">
        <f>IF('Quarter 3'!E27&lt;1,"",'Quarter 3'!E27)</f>
      </c>
      <c r="D27" s="45"/>
      <c r="E27" s="47">
        <f t="shared" si="1"/>
      </c>
      <c r="F27" s="48">
        <f t="shared" si="2"/>
      </c>
      <c r="G27" s="47">
        <f t="shared" si="0"/>
      </c>
      <c r="H27" s="49"/>
      <c r="I27" s="50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2" customHeight="1">
      <c r="A28" s="44" t="s">
        <v>48</v>
      </c>
      <c r="B28" s="46">
        <f>IF('Quarter 3'!B28&lt;1,"",'Quarter 3'!B28)</f>
      </c>
      <c r="C28" s="46">
        <f>IF('Quarter 3'!E28&lt;1,"",'Quarter 3'!E28)</f>
      </c>
      <c r="D28" s="45"/>
      <c r="E28" s="47">
        <f t="shared" si="1"/>
      </c>
      <c r="F28" s="48">
        <f t="shared" si="2"/>
      </c>
      <c r="G28" s="47">
        <f t="shared" si="0"/>
      </c>
      <c r="H28" s="49"/>
      <c r="I28" s="50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ht="12" customHeight="1">
      <c r="A29" s="44" t="s">
        <v>70</v>
      </c>
      <c r="B29" s="46">
        <f>IF('Quarter 3'!B29&lt;1,"",'Quarter 3'!B29)</f>
      </c>
      <c r="C29" s="46">
        <f>IF('Quarter 3'!E29&lt;1,"",'Quarter 3'!E29)</f>
      </c>
      <c r="D29" s="45"/>
      <c r="E29" s="47">
        <f t="shared" si="1"/>
      </c>
      <c r="F29" s="48">
        <f t="shared" si="2"/>
      </c>
      <c r="G29" s="47">
        <f t="shared" si="0"/>
      </c>
      <c r="H29" s="49"/>
      <c r="I29" s="50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2" customHeight="1">
      <c r="A30" s="44" t="s">
        <v>50</v>
      </c>
      <c r="B30" s="46">
        <f>IF('Quarter 3'!B30&lt;1,"",'Quarter 3'!B30)</f>
      </c>
      <c r="C30" s="46">
        <f>IF('Quarter 3'!E30&lt;1,"",'Quarter 3'!E30)</f>
      </c>
      <c r="D30" s="45"/>
      <c r="E30" s="47">
        <f t="shared" si="1"/>
      </c>
      <c r="F30" s="48">
        <f t="shared" si="2"/>
      </c>
      <c r="G30" s="47">
        <f t="shared" si="0"/>
      </c>
      <c r="H30" s="49"/>
      <c r="I30" s="50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2" customHeight="1">
      <c r="A31" s="44" t="s">
        <v>51</v>
      </c>
      <c r="B31" s="46">
        <f>IF('Quarter 3'!B31&lt;1,"",'Quarter 3'!B31)</f>
      </c>
      <c r="C31" s="46">
        <f>IF('Quarter 3'!E31&lt;1,"",'Quarter 3'!E31)</f>
      </c>
      <c r="D31" s="45"/>
      <c r="E31" s="47">
        <f t="shared" si="1"/>
      </c>
      <c r="F31" s="48">
        <f t="shared" si="2"/>
      </c>
      <c r="G31" s="47">
        <f t="shared" si="0"/>
      </c>
      <c r="H31" s="49"/>
      <c r="I31" s="50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2" customHeight="1">
      <c r="A32" s="44" t="s">
        <v>52</v>
      </c>
      <c r="B32" s="46">
        <f>IF('Quarter 3'!B32&lt;1,"",'Quarter 3'!B32)</f>
      </c>
      <c r="C32" s="46">
        <f>IF('Quarter 3'!E32&lt;1,"",'Quarter 3'!E32)</f>
      </c>
      <c r="D32" s="45"/>
      <c r="E32" s="47">
        <f t="shared" si="1"/>
      </c>
      <c r="F32" s="48">
        <f t="shared" si="2"/>
      </c>
      <c r="G32" s="47">
        <f t="shared" si="0"/>
      </c>
      <c r="H32" s="49"/>
      <c r="I32" s="50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2" customHeight="1">
      <c r="A33" s="44" t="s">
        <v>53</v>
      </c>
      <c r="B33" s="46">
        <f>IF('Quarter 3'!B33&lt;1,"",'Quarter 3'!B33)</f>
      </c>
      <c r="C33" s="46">
        <f>IF('Quarter 3'!E33&lt;1,"",'Quarter 3'!E33)</f>
      </c>
      <c r="D33" s="45"/>
      <c r="E33" s="47">
        <f t="shared" si="1"/>
      </c>
      <c r="F33" s="48">
        <f t="shared" si="2"/>
      </c>
      <c r="G33" s="47">
        <f t="shared" si="0"/>
      </c>
      <c r="H33" s="49"/>
      <c r="I33" s="50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2" customHeight="1">
      <c r="A34" s="44" t="s">
        <v>54</v>
      </c>
      <c r="B34" s="46">
        <f>IF('Quarter 3'!B34&lt;1,"",'Quarter 3'!B34)</f>
      </c>
      <c r="C34" s="46">
        <f>IF('Quarter 3'!E34&lt;1,"",'Quarter 3'!E34)</f>
      </c>
      <c r="D34" s="45"/>
      <c r="E34" s="47">
        <f t="shared" si="1"/>
      </c>
      <c r="F34" s="48">
        <f t="shared" si="2"/>
      </c>
      <c r="G34" s="47">
        <f t="shared" si="0"/>
      </c>
      <c r="H34" s="49"/>
      <c r="I34" s="50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ht="12" customHeight="1" thickBot="1">
      <c r="A35" s="52"/>
      <c r="B35" s="54"/>
      <c r="C35" s="54"/>
      <c r="D35" s="53"/>
      <c r="E35" s="54" t="s">
        <v>0</v>
      </c>
      <c r="F35" s="55"/>
      <c r="G35" s="54"/>
      <c r="H35" s="56"/>
      <c r="I35" s="37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ht="12" customHeight="1" thickBot="1">
      <c r="A36" s="57" t="s">
        <v>55</v>
      </c>
      <c r="B36" s="58">
        <f>SUM(B18:B34)</f>
        <v>0</v>
      </c>
      <c r="C36" s="58">
        <f>SUM(C18:C34)</f>
        <v>0</v>
      </c>
      <c r="D36" s="58">
        <f>SUM(D18:D34)</f>
        <v>0</v>
      </c>
      <c r="E36" s="58">
        <f>SUM(E18:E34)</f>
        <v>0</v>
      </c>
      <c r="F36" s="59">
        <f>IF(B36&lt;1,"",E36/B36)</f>
      </c>
      <c r="G36" s="58">
        <f>B36-E36</f>
        <v>0</v>
      </c>
      <c r="H36" s="60"/>
      <c r="I36" s="61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2" customHeight="1" thickBot="1" thickTop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2" customHeight="1" thickBot="1">
      <c r="A38" s="62" t="s">
        <v>56</v>
      </c>
      <c r="B38" s="63"/>
      <c r="C38" s="64" t="s">
        <v>57</v>
      </c>
      <c r="D38" s="65"/>
      <c r="E38" s="66" t="s">
        <v>58</v>
      </c>
      <c r="F38" s="67" t="s">
        <v>59</v>
      </c>
      <c r="G38" s="67"/>
      <c r="H38" s="67"/>
      <c r="I38" s="32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2" customHeight="1" thickBot="1">
      <c r="A39" s="68" t="s">
        <v>60</v>
      </c>
      <c r="B39" s="36"/>
      <c r="C39" s="41" t="s">
        <v>61</v>
      </c>
      <c r="D39" s="40" t="s">
        <v>62</v>
      </c>
      <c r="E39" s="41" t="s">
        <v>63</v>
      </c>
      <c r="F39" s="69"/>
      <c r="G39" s="69"/>
      <c r="H39" s="69"/>
      <c r="I39" s="70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2" customHeight="1" thickBot="1">
      <c r="A40" s="71" t="s">
        <v>64</v>
      </c>
      <c r="B40" s="72"/>
      <c r="C40" s="73" t="e">
        <f>IF('Quarter 3'!D40="",'Quarter 3'!C40,'Quarter 3'!D40)</f>
        <v>#DIV/0!</v>
      </c>
      <c r="D40" s="102" t="e">
        <f>D36/B36+C40</f>
        <v>#DIV/0!</v>
      </c>
      <c r="E40" s="73" t="e">
        <f>IF(D40="",1-C40,1-D40)</f>
        <v>#DIV/0!</v>
      </c>
      <c r="F40" s="74"/>
      <c r="G40" s="74"/>
      <c r="H40" s="75"/>
      <c r="I40" s="43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ht="12" customHeight="1">
      <c r="A41" s="12" t="s">
        <v>65</v>
      </c>
      <c r="B41" s="12"/>
      <c r="C41" s="12"/>
      <c r="D41" s="12"/>
      <c r="E41" s="12"/>
      <c r="F41" s="12"/>
      <c r="G41" s="12"/>
      <c r="H41" s="12"/>
      <c r="I41" s="12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2" customHeight="1">
      <c r="A42" s="76" t="s">
        <v>66</v>
      </c>
      <c r="B42" s="76"/>
      <c r="C42" s="76"/>
      <c r="D42" s="76"/>
      <c r="E42" s="76"/>
      <c r="F42" s="76"/>
      <c r="G42" s="76"/>
      <c r="H42" s="12"/>
      <c r="I42" s="12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12" customHeight="1">
      <c r="A43" s="5"/>
      <c r="B43" s="77"/>
      <c r="C43" s="77"/>
      <c r="D43" s="77"/>
      <c r="E43" s="77"/>
      <c r="F43" s="77"/>
      <c r="G43" s="77"/>
      <c r="H43" s="5"/>
      <c r="I43" s="5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2" customHeight="1">
      <c r="A44" s="78"/>
      <c r="B44" s="78"/>
      <c r="C44" s="78"/>
      <c r="D44" s="78"/>
      <c r="E44" s="78"/>
      <c r="F44" s="79"/>
      <c r="G44" s="78"/>
      <c r="H44" s="11"/>
      <c r="I44" s="11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1:256" ht="12" customHeight="1">
      <c r="A45" s="78"/>
      <c r="B45" s="78"/>
      <c r="C45" s="78"/>
      <c r="D45" s="78"/>
      <c r="E45" s="78"/>
      <c r="F45" s="78"/>
      <c r="G45" s="78"/>
      <c r="H45" s="11"/>
      <c r="I45" s="11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1:256" ht="12" customHeight="1">
      <c r="A46" s="78"/>
      <c r="B46" s="78"/>
      <c r="C46" s="78"/>
      <c r="D46" s="78"/>
      <c r="E46" s="78"/>
      <c r="F46" s="78"/>
      <c r="G46" s="78"/>
      <c r="H46" s="11"/>
      <c r="I46" s="11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</row>
    <row r="47" spans="1:256" ht="12" customHeight="1">
      <c r="A47" s="78"/>
      <c r="B47" s="78"/>
      <c r="C47" s="78"/>
      <c r="D47" s="78"/>
      <c r="E47" s="78"/>
      <c r="F47" s="78"/>
      <c r="G47" s="78"/>
      <c r="H47" s="11"/>
      <c r="I47" s="11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</row>
    <row r="48" spans="1:256" ht="12" customHeight="1">
      <c r="A48" s="78"/>
      <c r="B48" s="78"/>
      <c r="C48" s="78"/>
      <c r="D48" s="78"/>
      <c r="E48" s="78"/>
      <c r="F48" s="78"/>
      <c r="G48" s="78"/>
      <c r="H48" s="11"/>
      <c r="I48" s="11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</row>
    <row r="49" spans="1:256" ht="12" customHeight="1">
      <c r="A49" s="76" t="s">
        <v>67</v>
      </c>
      <c r="B49" s="12"/>
      <c r="C49" s="12"/>
      <c r="D49" s="4"/>
      <c r="E49" s="4"/>
      <c r="F49" s="4"/>
      <c r="G49" s="4"/>
      <c r="H49" s="12"/>
      <c r="I49" s="12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</row>
  </sheetData>
  <sheetProtection/>
  <printOptions/>
  <pageMargins left="0.5" right="0.5" top="0.5" bottom="0.5" header="0.5" footer="0.5"/>
  <pageSetup horizontalDpi="600" verticalDpi="600" orientation="landscape" scale="91" r:id="rId1"/>
  <headerFooter alignWithMargins="0">
    <oddHeader>&amp;L&amp;8Form Q/M Report January 2007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IV49"/>
  <sheetViews>
    <sheetView defaultGridColor="0" zoomScale="75" zoomScaleNormal="75" zoomScalePageLayoutView="0" colorId="22" workbookViewId="0" topLeftCell="A1">
      <selection activeCell="A8" sqref="A8"/>
    </sheetView>
  </sheetViews>
  <sheetFormatPr defaultColWidth="9.6640625" defaultRowHeight="15"/>
  <cols>
    <col min="1" max="1" width="19.6640625" style="0" customWidth="1"/>
    <col min="2" max="3" width="10.6640625" style="0" customWidth="1"/>
    <col min="4" max="4" width="14.6640625" style="0" customWidth="1"/>
    <col min="5" max="7" width="10.6640625" style="0" customWidth="1"/>
    <col min="8" max="8" width="6.6640625" style="0" customWidth="1"/>
    <col min="9" max="9" width="16.6640625" style="0" customWidth="1"/>
    <col min="10" max="10" width="19.6640625" style="0" customWidth="1"/>
  </cols>
  <sheetData>
    <row r="1" spans="1:9" ht="20.25">
      <c r="A1" s="2" t="str">
        <f>'Quarter 1'!A1</f>
        <v> PROGRESS REPORT</v>
      </c>
      <c r="B1" s="3"/>
      <c r="C1" s="3"/>
      <c r="D1" s="3"/>
      <c r="E1" s="3"/>
      <c r="F1" s="3"/>
      <c r="G1" s="3"/>
      <c r="H1" s="3"/>
      <c r="I1" s="3"/>
    </row>
    <row r="2" spans="1:9" ht="20.25">
      <c r="A2" s="2" t="str">
        <f>'Quarter 1'!A2</f>
        <v>Housing Credit Developments</v>
      </c>
      <c r="B2" s="3"/>
      <c r="C2" s="3"/>
      <c r="D2" s="3"/>
      <c r="E2" s="3"/>
      <c r="F2" s="3"/>
      <c r="G2" s="3"/>
      <c r="H2" s="3"/>
      <c r="I2" s="3"/>
    </row>
    <row r="3" spans="1:256" ht="12" customHeight="1">
      <c r="A3" s="4"/>
      <c r="B3" s="4"/>
      <c r="C3" s="4"/>
      <c r="D3" s="4"/>
      <c r="E3" s="4"/>
      <c r="F3" s="4"/>
      <c r="G3" s="4"/>
      <c r="H3" s="77" t="s">
        <v>1</v>
      </c>
      <c r="I3" s="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2" customHeight="1">
      <c r="A4" s="105">
        <f>IF('Quarter 1'!B4="","",'Quarter 1'!B4)</f>
      </c>
      <c r="B4" s="109"/>
      <c r="C4" s="110"/>
      <c r="D4" s="104">
        <f>IF('Quarter 1'!E4="","",'Quarter 1'!E4)</f>
      </c>
      <c r="E4" s="111"/>
      <c r="F4" s="112"/>
      <c r="G4" s="4"/>
      <c r="H4" s="7" t="s">
        <v>81</v>
      </c>
      <c r="I4" s="80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2" customHeight="1">
      <c r="A5" s="105">
        <f>IF('Quarter 1'!B5="","",'Quarter 1'!B5)</f>
      </c>
      <c r="B5" s="98"/>
      <c r="C5" s="110"/>
      <c r="D5" s="104">
        <f>IF('Quarter 1'!E5="","",'Quarter 1'!E5)</f>
      </c>
      <c r="E5" s="111"/>
      <c r="F5" s="112"/>
      <c r="G5" s="4"/>
      <c r="H5" s="76" t="s">
        <v>76</v>
      </c>
      <c r="I5" s="12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12" customHeight="1">
      <c r="A6" s="105">
        <f>IF('Quarter 1'!B6="","",'Quarter 1'!B6)</f>
      </c>
      <c r="B6" s="98"/>
      <c r="C6" s="110"/>
      <c r="D6" s="104">
        <f>IF('Quarter 1'!E6="","",'Quarter 1'!E6)</f>
      </c>
      <c r="E6" s="113"/>
      <c r="F6" s="114"/>
      <c r="G6" s="4"/>
      <c r="H6" s="89" t="s">
        <v>5</v>
      </c>
      <c r="I6" s="1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ht="12" customHeight="1">
      <c r="A7" s="110"/>
      <c r="B7" s="109"/>
      <c r="C7" s="110"/>
      <c r="D7" s="104">
        <f>IF('Quarter 1'!E7="","",'Quarter 1'!E7)</f>
      </c>
      <c r="E7" s="113"/>
      <c r="F7" s="114"/>
      <c r="G7" s="4"/>
      <c r="H7" s="17" t="s">
        <v>6</v>
      </c>
      <c r="I7" s="18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12" customHeight="1">
      <c r="A8" s="115" t="s">
        <v>88</v>
      </c>
      <c r="B8" s="4"/>
      <c r="C8" s="4"/>
      <c r="D8" s="16"/>
      <c r="E8" s="4"/>
      <c r="F8" s="4"/>
      <c r="G8" s="4"/>
      <c r="H8" s="26" t="s">
        <v>7</v>
      </c>
      <c r="I8" s="19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12" customHeight="1">
      <c r="A9" s="4"/>
      <c r="B9" s="4"/>
      <c r="C9" s="4"/>
      <c r="D9" s="16"/>
      <c r="E9" s="4"/>
      <c r="F9" s="4"/>
      <c r="G9" s="4"/>
      <c r="H9" s="20" t="s">
        <v>8</v>
      </c>
      <c r="I9" s="21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ht="12" customHeight="1">
      <c r="A10" s="91" t="s">
        <v>75</v>
      </c>
      <c r="B10" s="22">
        <f>IF('Quarter 4'!B10="","",'Quarter 4'!B10)</f>
      </c>
      <c r="C10" s="4"/>
      <c r="D10" s="23" t="s">
        <v>9</v>
      </c>
      <c r="E10" s="22">
        <f>IF('Quarter 4'!E10="","",'Quarter 4'!E10)</f>
      </c>
      <c r="F10" s="4"/>
      <c r="G10" s="4"/>
      <c r="H10" s="90" t="s">
        <v>10</v>
      </c>
      <c r="I10" s="2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ht="12" customHeight="1">
      <c r="A11" s="103" t="s">
        <v>68</v>
      </c>
      <c r="B11" s="22"/>
      <c r="C11" s="4"/>
      <c r="D11" s="88" t="s">
        <v>69</v>
      </c>
      <c r="E11" s="25"/>
      <c r="F11" s="4"/>
      <c r="G11" s="4"/>
      <c r="H11" s="89" t="s">
        <v>11</v>
      </c>
      <c r="I11" s="1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12" customHeight="1">
      <c r="A12" s="26" t="s">
        <v>12</v>
      </c>
      <c r="B12" s="81">
        <f>IF('Quarter 4'!B12="","",'Quarter 4'!B12)</f>
      </c>
      <c r="C12" s="4"/>
      <c r="D12" s="28" t="s">
        <v>13</v>
      </c>
      <c r="E12" s="27">
        <f>IF('Quarter 4'!E12="","",'Quarter 4'!E12)</f>
      </c>
      <c r="F12" s="4"/>
      <c r="G12" s="4"/>
      <c r="H12" s="26" t="s">
        <v>14</v>
      </c>
      <c r="I12" s="27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12" customHeight="1" thickBot="1">
      <c r="A13" s="4"/>
      <c r="B13" s="4"/>
      <c r="C13" s="4"/>
      <c r="D13" s="4"/>
      <c r="E13" s="4"/>
      <c r="F13" s="4"/>
      <c r="G13" s="4"/>
      <c r="H13" s="12"/>
      <c r="I13" s="12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12" customHeight="1" thickBot="1">
      <c r="A14" s="29" t="s">
        <v>15</v>
      </c>
      <c r="B14" s="29" t="s">
        <v>16</v>
      </c>
      <c r="C14" s="29" t="s">
        <v>17</v>
      </c>
      <c r="D14" s="30" t="s">
        <v>18</v>
      </c>
      <c r="E14" s="29" t="s">
        <v>19</v>
      </c>
      <c r="F14" s="29" t="s">
        <v>20</v>
      </c>
      <c r="G14" s="29" t="s">
        <v>21</v>
      </c>
      <c r="H14" s="31" t="s">
        <v>22</v>
      </c>
      <c r="I14" s="3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 ht="12" customHeight="1">
      <c r="A15" s="34"/>
      <c r="B15" s="38"/>
      <c r="C15" s="36" t="s">
        <v>0</v>
      </c>
      <c r="D15" s="37"/>
      <c r="E15" s="38" t="s">
        <v>23</v>
      </c>
      <c r="F15" s="36" t="s">
        <v>24</v>
      </c>
      <c r="G15" s="38" t="s">
        <v>25</v>
      </c>
      <c r="H15" s="12"/>
      <c r="I15" s="37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ht="12" customHeight="1">
      <c r="A16" s="34" t="s">
        <v>26</v>
      </c>
      <c r="B16" s="38" t="s">
        <v>27</v>
      </c>
      <c r="C16" s="38" t="s">
        <v>28</v>
      </c>
      <c r="D16" s="35" t="s">
        <v>29</v>
      </c>
      <c r="E16" s="38" t="s">
        <v>30</v>
      </c>
      <c r="F16" s="38" t="s">
        <v>29</v>
      </c>
      <c r="G16" s="38" t="s">
        <v>31</v>
      </c>
      <c r="H16" s="12" t="s">
        <v>32</v>
      </c>
      <c r="I16" s="37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ht="12" customHeight="1" thickBot="1">
      <c r="A17" s="39" t="s">
        <v>33</v>
      </c>
      <c r="B17" s="41" t="s">
        <v>34</v>
      </c>
      <c r="C17" s="41" t="s">
        <v>29</v>
      </c>
      <c r="D17" s="40" t="s">
        <v>35</v>
      </c>
      <c r="E17" s="41" t="s">
        <v>36</v>
      </c>
      <c r="F17" s="41" t="s">
        <v>37</v>
      </c>
      <c r="G17" s="41" t="s">
        <v>38</v>
      </c>
      <c r="H17" s="42"/>
      <c r="I17" s="4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ht="12" customHeight="1">
      <c r="A18" s="44" t="s">
        <v>39</v>
      </c>
      <c r="B18" s="46">
        <f>IF('Quarter 4'!B18&lt;1,"",'Quarter 4'!B18)</f>
      </c>
      <c r="C18" s="46">
        <f>IF('Quarter 4'!E18&lt;1,"",'Quarter 4'!E18)</f>
      </c>
      <c r="D18" s="45"/>
      <c r="E18" s="47">
        <f>IF(B18="","",C18+D18)</f>
      </c>
      <c r="F18" s="48">
        <f>IF(B18&lt;1,"",E18/B18)</f>
      </c>
      <c r="G18" s="47">
        <f aca="true" t="shared" si="0" ref="G18:G34">IF(B18&lt;1,"",B18-E18)</f>
      </c>
      <c r="H18" s="49"/>
      <c r="I18" s="50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ht="12" customHeight="1">
      <c r="A19" s="44" t="s">
        <v>40</v>
      </c>
      <c r="B19" s="46">
        <f>IF('Quarter 4'!B19&lt;1,"",'Quarter 4'!B19)</f>
      </c>
      <c r="C19" s="46">
        <f>IF('Quarter 4'!E19&lt;1,"",'Quarter 4'!E19)</f>
      </c>
      <c r="D19" s="45"/>
      <c r="E19" s="47">
        <f>IF(B19="","",C19+D19)</f>
      </c>
      <c r="F19" s="48">
        <f>IF(B19&lt;1,"",E19/B19)</f>
      </c>
      <c r="G19" s="47">
        <f t="shared" si="0"/>
      </c>
      <c r="H19" s="49"/>
      <c r="I19" s="50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ht="12" customHeight="1">
      <c r="A20" s="44"/>
      <c r="B20" s="47"/>
      <c r="C20" s="47"/>
      <c r="D20" s="45"/>
      <c r="E20" s="47" t="s">
        <v>0</v>
      </c>
      <c r="F20" s="48"/>
      <c r="G20" s="47">
        <f t="shared" si="0"/>
      </c>
      <c r="H20" s="49"/>
      <c r="I20" s="50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12" customHeight="1">
      <c r="A21" s="44" t="s">
        <v>41</v>
      </c>
      <c r="B21" s="46">
        <f>IF('Quarter 4'!B21&lt;1,"",'Quarter 4'!B21)</f>
      </c>
      <c r="C21" s="46">
        <f>IF('Quarter 4'!E21&lt;1,"",'Quarter 4'!E21)</f>
      </c>
      <c r="D21" s="45"/>
      <c r="E21" s="47">
        <f aca="true" t="shared" si="1" ref="E21:E34">IF(B21="","",C21+D21)</f>
      </c>
      <c r="F21" s="48">
        <f aca="true" t="shared" si="2" ref="F21:F34">IF(B21&lt;1,"",E21/B21)</f>
      </c>
      <c r="G21" s="47">
        <f t="shared" si="0"/>
      </c>
      <c r="H21" s="49"/>
      <c r="I21" s="50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ht="12" customHeight="1">
      <c r="A22" s="44" t="s">
        <v>42</v>
      </c>
      <c r="B22" s="46">
        <f>IF('Quarter 4'!B22&lt;1,"",'Quarter 4'!B22)</f>
      </c>
      <c r="C22" s="46">
        <f>IF('Quarter 4'!E22&lt;1,"",'Quarter 4'!E22)</f>
      </c>
      <c r="D22" s="45"/>
      <c r="E22" s="47">
        <f t="shared" si="1"/>
      </c>
      <c r="F22" s="48">
        <f t="shared" si="2"/>
      </c>
      <c r="G22" s="47">
        <f t="shared" si="0"/>
      </c>
      <c r="H22" s="49"/>
      <c r="I22" s="50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2" customHeight="1">
      <c r="A23" s="44" t="s">
        <v>43</v>
      </c>
      <c r="B23" s="46">
        <f>IF('Quarter 4'!B23&lt;1,"",'Quarter 4'!B23)</f>
      </c>
      <c r="C23" s="46">
        <f>IF('Quarter 4'!E23&lt;1,"",'Quarter 4'!E23)</f>
      </c>
      <c r="D23" s="45"/>
      <c r="E23" s="47">
        <f t="shared" si="1"/>
      </c>
      <c r="F23" s="48">
        <f t="shared" si="2"/>
      </c>
      <c r="G23" s="47">
        <f t="shared" si="0"/>
      </c>
      <c r="H23" s="49"/>
      <c r="I23" s="50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ht="12" customHeight="1">
      <c r="A24" s="44" t="s">
        <v>44</v>
      </c>
      <c r="B24" s="46">
        <f>IF('Quarter 4'!B24&lt;1,"",'Quarter 4'!B24)</f>
      </c>
      <c r="C24" s="46">
        <f>IF('Quarter 4'!E24&lt;1,"",'Quarter 4'!E24)</f>
      </c>
      <c r="D24" s="45"/>
      <c r="E24" s="47">
        <f t="shared" si="1"/>
      </c>
      <c r="F24" s="48">
        <f t="shared" si="2"/>
      </c>
      <c r="G24" s="47">
        <f t="shared" si="0"/>
      </c>
      <c r="H24" s="49"/>
      <c r="I24" s="50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ht="12" customHeight="1">
      <c r="A25" s="44" t="s">
        <v>45</v>
      </c>
      <c r="B25" s="46">
        <f>IF('Quarter 4'!B25&lt;1,"",'Quarter 4'!B25)</f>
      </c>
      <c r="C25" s="46">
        <f>IF('Quarter 4'!E25&lt;1,"",'Quarter 4'!E25)</f>
      </c>
      <c r="D25" s="45"/>
      <c r="E25" s="47">
        <f t="shared" si="1"/>
      </c>
      <c r="F25" s="48">
        <f t="shared" si="2"/>
      </c>
      <c r="G25" s="47">
        <f t="shared" si="0"/>
      </c>
      <c r="H25" s="49"/>
      <c r="I25" s="50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ht="12" customHeight="1">
      <c r="A26" s="44" t="s">
        <v>46</v>
      </c>
      <c r="B26" s="46">
        <f>IF('Quarter 4'!B26&lt;1,"",'Quarter 4'!B26)</f>
      </c>
      <c r="C26" s="46">
        <f>IF('Quarter 4'!E26&lt;1,"",'Quarter 4'!E26)</f>
      </c>
      <c r="D26" s="45"/>
      <c r="E26" s="47">
        <f t="shared" si="1"/>
      </c>
      <c r="F26" s="48">
        <f t="shared" si="2"/>
      </c>
      <c r="G26" s="47">
        <f t="shared" si="0"/>
      </c>
      <c r="H26" s="49"/>
      <c r="I26" s="5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12" customHeight="1">
      <c r="A27" s="44" t="s">
        <v>47</v>
      </c>
      <c r="B27" s="46">
        <f>IF('Quarter 4'!B27&lt;1,"",'Quarter 4'!B27)</f>
      </c>
      <c r="C27" s="46">
        <f>IF('Quarter 4'!E27&lt;1,"",'Quarter 4'!E27)</f>
      </c>
      <c r="D27" s="45"/>
      <c r="E27" s="47">
        <f t="shared" si="1"/>
      </c>
      <c r="F27" s="48">
        <f t="shared" si="2"/>
      </c>
      <c r="G27" s="47">
        <f t="shared" si="0"/>
      </c>
      <c r="H27" s="49"/>
      <c r="I27" s="50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2" customHeight="1">
      <c r="A28" s="44" t="s">
        <v>48</v>
      </c>
      <c r="B28" s="46">
        <f>IF('Quarter 4'!B28&lt;1,"",'Quarter 4'!B28)</f>
      </c>
      <c r="C28" s="46">
        <f>IF('Quarter 4'!E28&lt;1,"",'Quarter 4'!E28)</f>
      </c>
      <c r="D28" s="45"/>
      <c r="E28" s="47">
        <f t="shared" si="1"/>
      </c>
      <c r="F28" s="48">
        <f t="shared" si="2"/>
      </c>
      <c r="G28" s="47">
        <f t="shared" si="0"/>
      </c>
      <c r="H28" s="49"/>
      <c r="I28" s="50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ht="12" customHeight="1">
      <c r="A29" s="44" t="s">
        <v>70</v>
      </c>
      <c r="B29" s="46">
        <f>IF('Quarter 4'!B29&lt;1,"",'Quarter 4'!B29)</f>
      </c>
      <c r="C29" s="46">
        <f>IF('Quarter 4'!E29&lt;1,"",'Quarter 4'!E29)</f>
      </c>
      <c r="D29" s="45"/>
      <c r="E29" s="47">
        <f t="shared" si="1"/>
      </c>
      <c r="F29" s="48">
        <f t="shared" si="2"/>
      </c>
      <c r="G29" s="47">
        <f t="shared" si="0"/>
      </c>
      <c r="H29" s="49"/>
      <c r="I29" s="50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2" customHeight="1">
      <c r="A30" s="44" t="s">
        <v>50</v>
      </c>
      <c r="B30" s="46">
        <f>IF('Quarter 4'!B30&lt;1,"",'Quarter 4'!B30)</f>
      </c>
      <c r="C30" s="46">
        <f>IF('Quarter 4'!E30&lt;1,"",'Quarter 4'!E30)</f>
      </c>
      <c r="D30" s="45"/>
      <c r="E30" s="47">
        <f t="shared" si="1"/>
      </c>
      <c r="F30" s="48">
        <f t="shared" si="2"/>
      </c>
      <c r="G30" s="47">
        <f t="shared" si="0"/>
      </c>
      <c r="H30" s="49"/>
      <c r="I30" s="50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2" customHeight="1">
      <c r="A31" s="44" t="s">
        <v>51</v>
      </c>
      <c r="B31" s="46">
        <f>IF('Quarter 4'!B31&lt;1,"",'Quarter 4'!B31)</f>
      </c>
      <c r="C31" s="46">
        <f>IF('Quarter 4'!E31&lt;1,"",'Quarter 4'!E31)</f>
      </c>
      <c r="D31" s="45"/>
      <c r="E31" s="47">
        <f t="shared" si="1"/>
      </c>
      <c r="F31" s="48">
        <f t="shared" si="2"/>
      </c>
      <c r="G31" s="47">
        <f t="shared" si="0"/>
      </c>
      <c r="H31" s="49"/>
      <c r="I31" s="50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2" customHeight="1">
      <c r="A32" s="44" t="s">
        <v>52</v>
      </c>
      <c r="B32" s="46">
        <f>IF('Quarter 4'!B32&lt;1,"",'Quarter 4'!B32)</f>
      </c>
      <c r="C32" s="46">
        <f>IF('Quarter 4'!E32&lt;1,"",'Quarter 4'!E32)</f>
      </c>
      <c r="D32" s="45"/>
      <c r="E32" s="47">
        <f t="shared" si="1"/>
      </c>
      <c r="F32" s="48">
        <f t="shared" si="2"/>
      </c>
      <c r="G32" s="47">
        <f t="shared" si="0"/>
      </c>
      <c r="H32" s="49"/>
      <c r="I32" s="50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2" customHeight="1">
      <c r="A33" s="44" t="s">
        <v>53</v>
      </c>
      <c r="B33" s="46">
        <f>IF('Quarter 4'!B33&lt;1,"",'Quarter 4'!B33)</f>
      </c>
      <c r="C33" s="46">
        <f>IF('Quarter 4'!E33&lt;1,"",'Quarter 4'!E33)</f>
      </c>
      <c r="D33" s="45"/>
      <c r="E33" s="47">
        <f t="shared" si="1"/>
      </c>
      <c r="F33" s="48">
        <f t="shared" si="2"/>
      </c>
      <c r="G33" s="47">
        <f t="shared" si="0"/>
      </c>
      <c r="H33" s="49"/>
      <c r="I33" s="50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2" customHeight="1">
      <c r="A34" s="44" t="s">
        <v>54</v>
      </c>
      <c r="B34" s="46">
        <f>IF('Quarter 4'!B34&lt;1,"",'Quarter 4'!B34)</f>
      </c>
      <c r="C34" s="46">
        <f>IF('Quarter 4'!E34&lt;1,"",'Quarter 4'!E34)</f>
      </c>
      <c r="D34" s="45"/>
      <c r="E34" s="47">
        <f t="shared" si="1"/>
      </c>
      <c r="F34" s="48">
        <f t="shared" si="2"/>
      </c>
      <c r="G34" s="47">
        <f t="shared" si="0"/>
      </c>
      <c r="H34" s="49"/>
      <c r="I34" s="50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ht="12" customHeight="1" thickBot="1">
      <c r="A35" s="52"/>
      <c r="B35" s="54"/>
      <c r="C35" s="54"/>
      <c r="D35" s="53"/>
      <c r="E35" s="54" t="s">
        <v>0</v>
      </c>
      <c r="F35" s="55"/>
      <c r="G35" s="54"/>
      <c r="H35" s="56"/>
      <c r="I35" s="37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ht="12" customHeight="1" thickBot="1">
      <c r="A36" s="57" t="s">
        <v>55</v>
      </c>
      <c r="B36" s="58">
        <f>SUM(B18:B34)</f>
        <v>0</v>
      </c>
      <c r="C36" s="58">
        <f>SUM(C18:C34)</f>
        <v>0</v>
      </c>
      <c r="D36" s="58">
        <f>SUM(D18:D34)</f>
        <v>0</v>
      </c>
      <c r="E36" s="58">
        <f>SUM(E18:E34)</f>
        <v>0</v>
      </c>
      <c r="F36" s="59">
        <f>IF(B36&lt;1,"",E36/B36)</f>
      </c>
      <c r="G36" s="58">
        <f>B36-E36</f>
        <v>0</v>
      </c>
      <c r="H36" s="60"/>
      <c r="I36" s="61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2" customHeight="1" thickBot="1" thickTop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2" customHeight="1" thickBot="1">
      <c r="A38" s="62" t="s">
        <v>56</v>
      </c>
      <c r="B38" s="63"/>
      <c r="C38" s="64" t="s">
        <v>57</v>
      </c>
      <c r="D38" s="65"/>
      <c r="E38" s="66" t="s">
        <v>58</v>
      </c>
      <c r="F38" s="67" t="s">
        <v>59</v>
      </c>
      <c r="G38" s="67"/>
      <c r="H38" s="67"/>
      <c r="I38" s="32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2" customHeight="1" thickBot="1">
      <c r="A39" s="68" t="s">
        <v>60</v>
      </c>
      <c r="B39" s="36"/>
      <c r="C39" s="41" t="s">
        <v>61</v>
      </c>
      <c r="D39" s="40" t="s">
        <v>62</v>
      </c>
      <c r="E39" s="41" t="s">
        <v>63</v>
      </c>
      <c r="F39" s="69"/>
      <c r="G39" s="69"/>
      <c r="H39" s="69"/>
      <c r="I39" s="70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2" customHeight="1" thickBot="1">
      <c r="A40" s="71" t="s">
        <v>64</v>
      </c>
      <c r="B40" s="72"/>
      <c r="C40" s="73" t="e">
        <f>IF('Quarter 4'!D40="",'Quarter 4'!C40,'Quarter 4'!D40)</f>
        <v>#DIV/0!</v>
      </c>
      <c r="D40" s="102" t="e">
        <f>D36/B36+C40</f>
        <v>#DIV/0!</v>
      </c>
      <c r="E40" s="73" t="e">
        <f>IF(D40="",1-C40,1-D40)</f>
        <v>#DIV/0!</v>
      </c>
      <c r="F40" s="74"/>
      <c r="G40" s="74"/>
      <c r="H40" s="75"/>
      <c r="I40" s="43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ht="12" customHeight="1">
      <c r="A41" s="12" t="s">
        <v>65</v>
      </c>
      <c r="B41" s="12"/>
      <c r="C41" s="12"/>
      <c r="D41" s="12"/>
      <c r="E41" s="12"/>
      <c r="F41" s="12"/>
      <c r="G41" s="12"/>
      <c r="H41" s="12"/>
      <c r="I41" s="12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2" customHeight="1">
      <c r="A42" s="76" t="s">
        <v>66</v>
      </c>
      <c r="B42" s="76"/>
      <c r="C42" s="76"/>
      <c r="D42" s="76"/>
      <c r="E42" s="76"/>
      <c r="F42" s="76"/>
      <c r="G42" s="76"/>
      <c r="H42" s="12"/>
      <c r="I42" s="12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12" customHeight="1">
      <c r="A43" s="5"/>
      <c r="B43" s="77"/>
      <c r="C43" s="77"/>
      <c r="D43" s="77"/>
      <c r="E43" s="77"/>
      <c r="F43" s="77"/>
      <c r="G43" s="77"/>
      <c r="H43" s="5"/>
      <c r="I43" s="5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2" customHeight="1">
      <c r="A44" s="78"/>
      <c r="B44" s="78"/>
      <c r="C44" s="78"/>
      <c r="D44" s="78"/>
      <c r="E44" s="78"/>
      <c r="F44" s="79"/>
      <c r="G44" s="78"/>
      <c r="H44" s="11"/>
      <c r="I44" s="11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1:256" ht="12" customHeight="1">
      <c r="A45" s="78"/>
      <c r="B45" s="78"/>
      <c r="C45" s="78"/>
      <c r="D45" s="78"/>
      <c r="E45" s="78"/>
      <c r="F45" s="78"/>
      <c r="G45" s="78"/>
      <c r="H45" s="11"/>
      <c r="I45" s="11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1:256" ht="12" customHeight="1">
      <c r="A46" s="78"/>
      <c r="B46" s="78"/>
      <c r="C46" s="78"/>
      <c r="D46" s="78"/>
      <c r="E46" s="78"/>
      <c r="F46" s="78"/>
      <c r="G46" s="78"/>
      <c r="H46" s="11"/>
      <c r="I46" s="11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</row>
    <row r="47" spans="1:256" ht="12" customHeight="1">
      <c r="A47" s="78"/>
      <c r="B47" s="78"/>
      <c r="C47" s="78"/>
      <c r="D47" s="78"/>
      <c r="E47" s="78"/>
      <c r="F47" s="78"/>
      <c r="G47" s="78"/>
      <c r="H47" s="11"/>
      <c r="I47" s="11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</row>
    <row r="48" spans="1:256" ht="12" customHeight="1">
      <c r="A48" s="78"/>
      <c r="B48" s="78"/>
      <c r="C48" s="78"/>
      <c r="D48" s="78"/>
      <c r="E48" s="78"/>
      <c r="F48" s="78"/>
      <c r="G48" s="78"/>
      <c r="H48" s="11"/>
      <c r="I48" s="11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</row>
    <row r="49" spans="1:256" ht="12" customHeight="1">
      <c r="A49" s="76" t="s">
        <v>67</v>
      </c>
      <c r="B49" s="12"/>
      <c r="C49" s="12"/>
      <c r="D49" s="4"/>
      <c r="E49" s="4"/>
      <c r="F49" s="4"/>
      <c r="G49" s="4"/>
      <c r="H49" s="12"/>
      <c r="I49" s="12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</row>
  </sheetData>
  <sheetProtection/>
  <printOptions/>
  <pageMargins left="0.5" right="0.5" top="0.5" bottom="0.5" header="0.5" footer="0.5"/>
  <pageSetup horizontalDpi="600" verticalDpi="600" orientation="landscape" scale="91" r:id="rId1"/>
  <headerFooter alignWithMargins="0">
    <oddHeader>&amp;L&amp;8Form Q/M Report January 2007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IV49"/>
  <sheetViews>
    <sheetView defaultGridColor="0" zoomScale="75" zoomScaleNormal="75" zoomScalePageLayoutView="0" colorId="22" workbookViewId="0" topLeftCell="A1">
      <selection activeCell="A8" sqref="A8"/>
    </sheetView>
  </sheetViews>
  <sheetFormatPr defaultColWidth="9.6640625" defaultRowHeight="15"/>
  <cols>
    <col min="1" max="1" width="19.6640625" style="0" customWidth="1"/>
    <col min="2" max="3" width="10.6640625" style="0" customWidth="1"/>
    <col min="4" max="4" width="14.6640625" style="0" customWidth="1"/>
    <col min="5" max="7" width="10.6640625" style="0" customWidth="1"/>
    <col min="8" max="8" width="6.6640625" style="0" customWidth="1"/>
    <col min="9" max="9" width="16.6640625" style="0" customWidth="1"/>
    <col min="10" max="10" width="19.6640625" style="0" customWidth="1"/>
  </cols>
  <sheetData>
    <row r="1" spans="1:9" ht="20.25">
      <c r="A1" s="2" t="str">
        <f>'Quarter 1'!A1</f>
        <v> PROGRESS REPORT</v>
      </c>
      <c r="B1" s="3"/>
      <c r="C1" s="3"/>
      <c r="D1" s="3"/>
      <c r="E1" s="3"/>
      <c r="F1" s="3"/>
      <c r="G1" s="3"/>
      <c r="H1" s="3"/>
      <c r="I1" s="3"/>
    </row>
    <row r="2" spans="1:9" ht="20.25">
      <c r="A2" s="2" t="str">
        <f>'Quarter 1'!A2</f>
        <v>Housing Credit Developments</v>
      </c>
      <c r="B2" s="3"/>
      <c r="C2" s="3"/>
      <c r="D2" s="3"/>
      <c r="E2" s="3"/>
      <c r="F2" s="3"/>
      <c r="G2" s="3"/>
      <c r="H2" s="3"/>
      <c r="I2" s="3"/>
    </row>
    <row r="3" spans="1:256" ht="12" customHeight="1">
      <c r="A3" s="4"/>
      <c r="B3" s="4"/>
      <c r="C3" s="4"/>
      <c r="D3" s="4"/>
      <c r="E3" s="4"/>
      <c r="F3" s="4"/>
      <c r="G3" s="4"/>
      <c r="H3" s="77" t="s">
        <v>1</v>
      </c>
      <c r="I3" s="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2" customHeight="1">
      <c r="A4" s="105">
        <f>IF('Quarter 1'!B4="","",'Quarter 1'!B4)</f>
      </c>
      <c r="B4" s="109"/>
      <c r="C4" s="110"/>
      <c r="D4" s="104">
        <f>IF('Quarter 1'!E4="","",'Quarter 1'!E4)</f>
      </c>
      <c r="E4" s="111"/>
      <c r="F4" s="112"/>
      <c r="G4" s="4"/>
      <c r="H4" s="7" t="s">
        <v>81</v>
      </c>
      <c r="I4" s="80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2" customHeight="1">
      <c r="A5" s="105">
        <f>IF('Quarter 1'!B5="","",'Quarter 1'!B5)</f>
      </c>
      <c r="B5" s="98"/>
      <c r="C5" s="110"/>
      <c r="D5" s="104">
        <f>IF('Quarter 1'!E5="","",'Quarter 1'!E5)</f>
      </c>
      <c r="E5" s="111"/>
      <c r="F5" s="112"/>
      <c r="G5" s="4"/>
      <c r="H5" s="76" t="s">
        <v>76</v>
      </c>
      <c r="I5" s="12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12" customHeight="1">
      <c r="A6" s="105">
        <f>IF('Quarter 1'!B6="","",'Quarter 1'!B6)</f>
      </c>
      <c r="B6" s="98"/>
      <c r="C6" s="110"/>
      <c r="D6" s="104">
        <f>IF('Quarter 1'!E6="","",'Quarter 1'!E6)</f>
      </c>
      <c r="E6" s="113"/>
      <c r="F6" s="114"/>
      <c r="G6" s="4"/>
      <c r="H6" s="89" t="s">
        <v>5</v>
      </c>
      <c r="I6" s="1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ht="12" customHeight="1">
      <c r="A7" s="110"/>
      <c r="B7" s="109"/>
      <c r="C7" s="110"/>
      <c r="D7" s="104">
        <f>IF('Quarter 1'!E7="","",'Quarter 1'!E7)</f>
      </c>
      <c r="E7" s="113"/>
      <c r="F7" s="114"/>
      <c r="G7" s="4"/>
      <c r="H7" s="17" t="s">
        <v>6</v>
      </c>
      <c r="I7" s="18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12" customHeight="1">
      <c r="A8" s="115" t="s">
        <v>89</v>
      </c>
      <c r="B8" s="4"/>
      <c r="C8" s="4"/>
      <c r="D8" s="16"/>
      <c r="E8" s="4"/>
      <c r="F8" s="4"/>
      <c r="G8" s="4"/>
      <c r="H8" s="26" t="s">
        <v>7</v>
      </c>
      <c r="I8" s="19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12" customHeight="1">
      <c r="A9" s="4"/>
      <c r="B9" s="4"/>
      <c r="C9" s="4"/>
      <c r="D9" s="16"/>
      <c r="E9" s="4"/>
      <c r="F9" s="4"/>
      <c r="G9" s="4"/>
      <c r="H9" s="20" t="s">
        <v>8</v>
      </c>
      <c r="I9" s="21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ht="12" customHeight="1">
      <c r="A10" s="91" t="s">
        <v>75</v>
      </c>
      <c r="B10" s="22">
        <f>IF('Quarter 5'!B10="","",'Quarter 5'!B10)</f>
      </c>
      <c r="C10" s="4"/>
      <c r="D10" s="23" t="s">
        <v>9</v>
      </c>
      <c r="E10" s="22">
        <f>IF('Quarter 5'!E10="","",'Quarter 5'!E10)</f>
      </c>
      <c r="F10" s="4"/>
      <c r="G10" s="4"/>
      <c r="H10" s="90" t="s">
        <v>10</v>
      </c>
      <c r="I10" s="2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ht="12" customHeight="1">
      <c r="A11" s="103" t="s">
        <v>68</v>
      </c>
      <c r="B11" s="22"/>
      <c r="C11" s="4"/>
      <c r="D11" s="88" t="s">
        <v>69</v>
      </c>
      <c r="E11" s="25"/>
      <c r="F11" s="4"/>
      <c r="G11" s="4"/>
      <c r="H11" s="89" t="s">
        <v>11</v>
      </c>
      <c r="I11" s="1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12" customHeight="1">
      <c r="A12" s="26" t="s">
        <v>12</v>
      </c>
      <c r="B12" s="81">
        <f>IF('Quarter 5'!B12="","",'Quarter 5'!B12)</f>
      </c>
      <c r="C12" s="4"/>
      <c r="D12" s="28" t="s">
        <v>13</v>
      </c>
      <c r="E12" s="27">
        <f>IF('Quarter 5'!E12="","",'Quarter 5'!E12)</f>
      </c>
      <c r="F12" s="4"/>
      <c r="G12" s="4"/>
      <c r="H12" s="26" t="s">
        <v>14</v>
      </c>
      <c r="I12" s="27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12" customHeight="1" thickBot="1">
      <c r="A13" s="4"/>
      <c r="B13" s="4"/>
      <c r="C13" s="4"/>
      <c r="D13" s="4"/>
      <c r="E13" s="4"/>
      <c r="F13" s="4"/>
      <c r="G13" s="4"/>
      <c r="H13" s="12"/>
      <c r="I13" s="12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12" customHeight="1" thickBot="1">
      <c r="A14" s="29" t="s">
        <v>15</v>
      </c>
      <c r="B14" s="29" t="s">
        <v>16</v>
      </c>
      <c r="C14" s="29" t="s">
        <v>17</v>
      </c>
      <c r="D14" s="30" t="s">
        <v>18</v>
      </c>
      <c r="E14" s="29" t="s">
        <v>19</v>
      </c>
      <c r="F14" s="29" t="s">
        <v>20</v>
      </c>
      <c r="G14" s="29" t="s">
        <v>21</v>
      </c>
      <c r="H14" s="31" t="s">
        <v>22</v>
      </c>
      <c r="I14" s="3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 ht="12" customHeight="1">
      <c r="A15" s="34"/>
      <c r="B15" s="38"/>
      <c r="C15" s="36" t="s">
        <v>0</v>
      </c>
      <c r="D15" s="37"/>
      <c r="E15" s="38" t="s">
        <v>23</v>
      </c>
      <c r="F15" s="36" t="s">
        <v>24</v>
      </c>
      <c r="G15" s="38" t="s">
        <v>25</v>
      </c>
      <c r="H15" s="12"/>
      <c r="I15" s="37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ht="12" customHeight="1">
      <c r="A16" s="34" t="s">
        <v>26</v>
      </c>
      <c r="B16" s="38" t="s">
        <v>27</v>
      </c>
      <c r="C16" s="38" t="s">
        <v>28</v>
      </c>
      <c r="D16" s="35" t="s">
        <v>29</v>
      </c>
      <c r="E16" s="38" t="s">
        <v>30</v>
      </c>
      <c r="F16" s="38" t="s">
        <v>29</v>
      </c>
      <c r="G16" s="38" t="s">
        <v>31</v>
      </c>
      <c r="H16" s="12" t="s">
        <v>32</v>
      </c>
      <c r="I16" s="37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ht="12" customHeight="1" thickBot="1">
      <c r="A17" s="39" t="s">
        <v>33</v>
      </c>
      <c r="B17" s="41" t="s">
        <v>34</v>
      </c>
      <c r="C17" s="41" t="s">
        <v>29</v>
      </c>
      <c r="D17" s="40" t="s">
        <v>35</v>
      </c>
      <c r="E17" s="41" t="s">
        <v>36</v>
      </c>
      <c r="F17" s="41" t="s">
        <v>37</v>
      </c>
      <c r="G17" s="41" t="s">
        <v>38</v>
      </c>
      <c r="H17" s="42"/>
      <c r="I17" s="4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ht="12" customHeight="1">
      <c r="A18" s="44" t="s">
        <v>39</v>
      </c>
      <c r="B18" s="46">
        <f>IF('Quarter 5'!B18&lt;1,"",'Quarter 5'!B18)</f>
      </c>
      <c r="C18" s="46">
        <f>IF('Quarter 5'!E18&lt;1,"",'Quarter 5'!E18)</f>
      </c>
      <c r="D18" s="45"/>
      <c r="E18" s="47">
        <f>IF(B18="","",C18+D18)</f>
      </c>
      <c r="F18" s="48">
        <f>IF(B18&lt;1,"",E18/B18)</f>
      </c>
      <c r="G18" s="47">
        <f aca="true" t="shared" si="0" ref="G18:G34">IF(B18&lt;1,"",B18-E18)</f>
      </c>
      <c r="H18" s="49"/>
      <c r="I18" s="50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ht="12" customHeight="1">
      <c r="A19" s="44" t="s">
        <v>40</v>
      </c>
      <c r="B19" s="46">
        <f>IF('Quarter 5'!B19&lt;1,"",'Quarter 5'!B19)</f>
      </c>
      <c r="C19" s="46">
        <f>IF('Quarter 5'!E19&lt;1,"",'Quarter 5'!E19)</f>
      </c>
      <c r="D19" s="45"/>
      <c r="E19" s="47">
        <f>IF(B19="","",C19+D19)</f>
      </c>
      <c r="F19" s="48">
        <f>IF(B19&lt;1,"",E19/B19)</f>
      </c>
      <c r="G19" s="47">
        <f t="shared" si="0"/>
      </c>
      <c r="H19" s="49"/>
      <c r="I19" s="50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ht="12" customHeight="1">
      <c r="A20" s="44"/>
      <c r="B20" s="47"/>
      <c r="C20" s="47"/>
      <c r="D20" s="45"/>
      <c r="E20" s="47" t="s">
        <v>0</v>
      </c>
      <c r="F20" s="48"/>
      <c r="G20" s="47">
        <f t="shared" si="0"/>
      </c>
      <c r="H20" s="49"/>
      <c r="I20" s="50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12" customHeight="1">
      <c r="A21" s="44" t="s">
        <v>41</v>
      </c>
      <c r="B21" s="46">
        <f>IF('Quarter 5'!B21&lt;1,"",'Quarter 5'!B21)</f>
      </c>
      <c r="C21" s="46">
        <f>IF('Quarter 5'!E21&lt;1,"",'Quarter 5'!E21)</f>
      </c>
      <c r="D21" s="45"/>
      <c r="E21" s="47">
        <f aca="true" t="shared" si="1" ref="E21:E34">IF(B21="","",C21+D21)</f>
      </c>
      <c r="F21" s="48">
        <f aca="true" t="shared" si="2" ref="F21:F34">IF(B21&lt;1,"",E21/B21)</f>
      </c>
      <c r="G21" s="47">
        <f t="shared" si="0"/>
      </c>
      <c r="H21" s="49"/>
      <c r="I21" s="50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ht="12" customHeight="1">
      <c r="A22" s="44" t="s">
        <v>42</v>
      </c>
      <c r="B22" s="46">
        <f>IF('Quarter 5'!B22&lt;1,"",'Quarter 5'!B22)</f>
      </c>
      <c r="C22" s="46">
        <f>IF('Quarter 5'!E22&lt;1,"",'Quarter 5'!E22)</f>
      </c>
      <c r="D22" s="45"/>
      <c r="E22" s="47">
        <f t="shared" si="1"/>
      </c>
      <c r="F22" s="48">
        <f t="shared" si="2"/>
      </c>
      <c r="G22" s="47">
        <f t="shared" si="0"/>
      </c>
      <c r="H22" s="49"/>
      <c r="I22" s="50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2" customHeight="1">
      <c r="A23" s="44" t="s">
        <v>43</v>
      </c>
      <c r="B23" s="46">
        <f>IF('Quarter 5'!B23&lt;1,"",'Quarter 5'!B23)</f>
      </c>
      <c r="C23" s="46">
        <f>IF('Quarter 5'!E23&lt;1,"",'Quarter 5'!E23)</f>
      </c>
      <c r="D23" s="45"/>
      <c r="E23" s="47">
        <f t="shared" si="1"/>
      </c>
      <c r="F23" s="48">
        <f t="shared" si="2"/>
      </c>
      <c r="G23" s="47">
        <f t="shared" si="0"/>
      </c>
      <c r="H23" s="49"/>
      <c r="I23" s="50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ht="12" customHeight="1">
      <c r="A24" s="44" t="s">
        <v>44</v>
      </c>
      <c r="B24" s="46">
        <f>IF('Quarter 5'!B24&lt;1,"",'Quarter 5'!B24)</f>
      </c>
      <c r="C24" s="46">
        <f>IF('Quarter 5'!E24&lt;1,"",'Quarter 5'!E24)</f>
      </c>
      <c r="D24" s="45"/>
      <c r="E24" s="47">
        <f t="shared" si="1"/>
      </c>
      <c r="F24" s="48">
        <f t="shared" si="2"/>
      </c>
      <c r="G24" s="47">
        <f t="shared" si="0"/>
      </c>
      <c r="H24" s="49"/>
      <c r="I24" s="50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ht="12" customHeight="1">
      <c r="A25" s="44" t="s">
        <v>45</v>
      </c>
      <c r="B25" s="46">
        <f>IF('Quarter 5'!B25&lt;1,"",'Quarter 5'!B25)</f>
      </c>
      <c r="C25" s="46">
        <f>IF('Quarter 5'!E25&lt;1,"",'Quarter 5'!E25)</f>
      </c>
      <c r="D25" s="45"/>
      <c r="E25" s="47">
        <f t="shared" si="1"/>
      </c>
      <c r="F25" s="48">
        <f t="shared" si="2"/>
      </c>
      <c r="G25" s="47">
        <f t="shared" si="0"/>
      </c>
      <c r="H25" s="49"/>
      <c r="I25" s="50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ht="12" customHeight="1">
      <c r="A26" s="44" t="s">
        <v>46</v>
      </c>
      <c r="B26" s="46">
        <f>IF('Quarter 5'!B26&lt;1,"",'Quarter 5'!B26)</f>
      </c>
      <c r="C26" s="46">
        <f>IF('Quarter 5'!E26&lt;1,"",'Quarter 5'!E26)</f>
      </c>
      <c r="D26" s="45"/>
      <c r="E26" s="47">
        <f t="shared" si="1"/>
      </c>
      <c r="F26" s="48">
        <f t="shared" si="2"/>
      </c>
      <c r="G26" s="47">
        <f t="shared" si="0"/>
      </c>
      <c r="H26" s="49"/>
      <c r="I26" s="5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12" customHeight="1">
      <c r="A27" s="44" t="s">
        <v>47</v>
      </c>
      <c r="B27" s="46">
        <f>IF('Quarter 5'!B27&lt;1,"",'Quarter 5'!B27)</f>
      </c>
      <c r="C27" s="46">
        <f>IF('Quarter 5'!E27&lt;1,"",'Quarter 5'!E27)</f>
      </c>
      <c r="D27" s="45"/>
      <c r="E27" s="47">
        <f t="shared" si="1"/>
      </c>
      <c r="F27" s="48">
        <f t="shared" si="2"/>
      </c>
      <c r="G27" s="47">
        <f t="shared" si="0"/>
      </c>
      <c r="H27" s="49"/>
      <c r="I27" s="50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2" customHeight="1">
      <c r="A28" s="44" t="s">
        <v>48</v>
      </c>
      <c r="B28" s="46">
        <f>IF('Quarter 5'!B28&lt;1,"",'Quarter 5'!B28)</f>
      </c>
      <c r="C28" s="46">
        <f>IF('Quarter 5'!E28&lt;1,"",'Quarter 5'!E28)</f>
      </c>
      <c r="D28" s="45"/>
      <c r="E28" s="47">
        <f t="shared" si="1"/>
      </c>
      <c r="F28" s="48">
        <f t="shared" si="2"/>
      </c>
      <c r="G28" s="47">
        <f t="shared" si="0"/>
      </c>
      <c r="H28" s="49"/>
      <c r="I28" s="50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ht="12" customHeight="1">
      <c r="A29" s="44" t="s">
        <v>70</v>
      </c>
      <c r="B29" s="46">
        <f>IF('Quarter 5'!B29&lt;1,"",'Quarter 5'!B29)</f>
      </c>
      <c r="C29" s="46">
        <f>IF('Quarter 5'!E29&lt;1,"",'Quarter 5'!E29)</f>
      </c>
      <c r="D29" s="45"/>
      <c r="E29" s="47">
        <f t="shared" si="1"/>
      </c>
      <c r="F29" s="48">
        <f t="shared" si="2"/>
      </c>
      <c r="G29" s="47">
        <f t="shared" si="0"/>
      </c>
      <c r="H29" s="49"/>
      <c r="I29" s="50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2" customHeight="1">
      <c r="A30" s="44" t="s">
        <v>50</v>
      </c>
      <c r="B30" s="46">
        <f>IF('Quarter 5'!B30&lt;1,"",'Quarter 5'!B30)</f>
      </c>
      <c r="C30" s="46">
        <f>IF('Quarter 5'!E30&lt;1,"",'Quarter 5'!E30)</f>
      </c>
      <c r="D30" s="45"/>
      <c r="E30" s="47">
        <f t="shared" si="1"/>
      </c>
      <c r="F30" s="48">
        <f t="shared" si="2"/>
      </c>
      <c r="G30" s="47">
        <f t="shared" si="0"/>
      </c>
      <c r="H30" s="49"/>
      <c r="I30" s="50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2" customHeight="1">
      <c r="A31" s="44" t="s">
        <v>51</v>
      </c>
      <c r="B31" s="46">
        <f>IF('Quarter 5'!B31&lt;1,"",'Quarter 5'!B31)</f>
      </c>
      <c r="C31" s="46">
        <f>IF('Quarter 5'!E31&lt;1,"",'Quarter 5'!E31)</f>
      </c>
      <c r="D31" s="45"/>
      <c r="E31" s="47">
        <f t="shared" si="1"/>
      </c>
      <c r="F31" s="48">
        <f t="shared" si="2"/>
      </c>
      <c r="G31" s="47">
        <f t="shared" si="0"/>
      </c>
      <c r="H31" s="49"/>
      <c r="I31" s="50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2" customHeight="1">
      <c r="A32" s="44" t="s">
        <v>52</v>
      </c>
      <c r="B32" s="46">
        <f>IF('Quarter 5'!B32&lt;1,"",'Quarter 5'!B32)</f>
      </c>
      <c r="C32" s="46">
        <f>IF('Quarter 5'!E32&lt;1,"",'Quarter 5'!E32)</f>
      </c>
      <c r="D32" s="45"/>
      <c r="E32" s="47">
        <f t="shared" si="1"/>
      </c>
      <c r="F32" s="48">
        <f t="shared" si="2"/>
      </c>
      <c r="G32" s="47">
        <f t="shared" si="0"/>
      </c>
      <c r="H32" s="49"/>
      <c r="I32" s="50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2" customHeight="1">
      <c r="A33" s="44" t="s">
        <v>53</v>
      </c>
      <c r="B33" s="46">
        <f>IF('Quarter 5'!B33&lt;1,"",'Quarter 5'!B33)</f>
      </c>
      <c r="C33" s="46">
        <f>IF('Quarter 5'!E33&lt;1,"",'Quarter 5'!E33)</f>
      </c>
      <c r="D33" s="45"/>
      <c r="E33" s="47">
        <f t="shared" si="1"/>
      </c>
      <c r="F33" s="48">
        <f t="shared" si="2"/>
      </c>
      <c r="G33" s="47">
        <f t="shared" si="0"/>
      </c>
      <c r="H33" s="49"/>
      <c r="I33" s="50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2" customHeight="1">
      <c r="A34" s="44" t="s">
        <v>54</v>
      </c>
      <c r="B34" s="46">
        <f>IF('Quarter 5'!B34&lt;1,"",'Quarter 5'!B34)</f>
      </c>
      <c r="C34" s="46">
        <f>IF('Quarter 5'!E34&lt;1,"",'Quarter 5'!E34)</f>
      </c>
      <c r="D34" s="45"/>
      <c r="E34" s="47">
        <f t="shared" si="1"/>
      </c>
      <c r="F34" s="48">
        <f t="shared" si="2"/>
      </c>
      <c r="G34" s="47">
        <f t="shared" si="0"/>
      </c>
      <c r="H34" s="49"/>
      <c r="I34" s="50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ht="12" customHeight="1" thickBot="1">
      <c r="A35" s="52"/>
      <c r="B35" s="54"/>
      <c r="C35" s="54"/>
      <c r="D35" s="53"/>
      <c r="E35" s="54" t="s">
        <v>0</v>
      </c>
      <c r="F35" s="55"/>
      <c r="G35" s="54"/>
      <c r="H35" s="56"/>
      <c r="I35" s="37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ht="12" customHeight="1" thickBot="1">
      <c r="A36" s="57" t="s">
        <v>55</v>
      </c>
      <c r="B36" s="58">
        <f>SUM(B18:B34)</f>
        <v>0</v>
      </c>
      <c r="C36" s="58">
        <f>SUM(C18:C34)</f>
        <v>0</v>
      </c>
      <c r="D36" s="58">
        <f>SUM(D18:D34)</f>
        <v>0</v>
      </c>
      <c r="E36" s="58">
        <f>SUM(E18:E34)</f>
        <v>0</v>
      </c>
      <c r="F36" s="59">
        <f>IF(B36&lt;1,"",E36/B36)</f>
      </c>
      <c r="G36" s="58">
        <f>B36-E36</f>
        <v>0</v>
      </c>
      <c r="H36" s="60"/>
      <c r="I36" s="61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2" customHeight="1" thickBot="1" thickTop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2" customHeight="1" thickBot="1">
      <c r="A38" s="62" t="s">
        <v>56</v>
      </c>
      <c r="B38" s="63"/>
      <c r="C38" s="64" t="s">
        <v>57</v>
      </c>
      <c r="D38" s="65"/>
      <c r="E38" s="66" t="s">
        <v>58</v>
      </c>
      <c r="F38" s="67" t="s">
        <v>59</v>
      </c>
      <c r="G38" s="67"/>
      <c r="H38" s="67"/>
      <c r="I38" s="32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2" customHeight="1" thickBot="1">
      <c r="A39" s="68" t="s">
        <v>60</v>
      </c>
      <c r="B39" s="36"/>
      <c r="C39" s="41" t="s">
        <v>61</v>
      </c>
      <c r="D39" s="40" t="s">
        <v>62</v>
      </c>
      <c r="E39" s="41" t="s">
        <v>63</v>
      </c>
      <c r="F39" s="69"/>
      <c r="G39" s="69"/>
      <c r="H39" s="69"/>
      <c r="I39" s="70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2" customHeight="1" thickBot="1">
      <c r="A40" s="71" t="s">
        <v>64</v>
      </c>
      <c r="B40" s="72"/>
      <c r="C40" s="73" t="e">
        <f>IF('Quarter 5'!D40="",'Quarter 5'!C40,'Quarter 5'!D40)</f>
        <v>#DIV/0!</v>
      </c>
      <c r="D40" s="102" t="e">
        <f>D36/B36+C40</f>
        <v>#DIV/0!</v>
      </c>
      <c r="E40" s="73" t="e">
        <f>IF(D40="",1-C40,1-D40)</f>
        <v>#DIV/0!</v>
      </c>
      <c r="F40" s="74"/>
      <c r="G40" s="74"/>
      <c r="H40" s="75"/>
      <c r="I40" s="43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ht="12" customHeight="1">
      <c r="A41" s="12" t="s">
        <v>65</v>
      </c>
      <c r="B41" s="12"/>
      <c r="C41" s="12"/>
      <c r="D41" s="12"/>
      <c r="E41" s="12"/>
      <c r="F41" s="12"/>
      <c r="G41" s="12"/>
      <c r="H41" s="12"/>
      <c r="I41" s="12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2" customHeight="1">
      <c r="A42" s="76" t="s">
        <v>66</v>
      </c>
      <c r="B42" s="76"/>
      <c r="C42" s="76"/>
      <c r="D42" s="76"/>
      <c r="E42" s="76"/>
      <c r="F42" s="76"/>
      <c r="G42" s="76"/>
      <c r="H42" s="12"/>
      <c r="I42" s="12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12" customHeight="1">
      <c r="A43" s="5"/>
      <c r="B43" s="77"/>
      <c r="C43" s="77"/>
      <c r="D43" s="77"/>
      <c r="E43" s="77"/>
      <c r="F43" s="77"/>
      <c r="G43" s="77"/>
      <c r="H43" s="5"/>
      <c r="I43" s="5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2" customHeight="1">
      <c r="A44" s="78"/>
      <c r="B44" s="78"/>
      <c r="C44" s="78"/>
      <c r="D44" s="78"/>
      <c r="E44" s="78"/>
      <c r="F44" s="79"/>
      <c r="G44" s="78"/>
      <c r="H44" s="11"/>
      <c r="I44" s="11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1:256" ht="12" customHeight="1">
      <c r="A45" s="78"/>
      <c r="B45" s="78"/>
      <c r="C45" s="78"/>
      <c r="D45" s="78"/>
      <c r="E45" s="78"/>
      <c r="F45" s="78"/>
      <c r="G45" s="78"/>
      <c r="H45" s="11"/>
      <c r="I45" s="11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1:256" ht="12" customHeight="1">
      <c r="A46" s="78"/>
      <c r="B46" s="78"/>
      <c r="C46" s="78"/>
      <c r="D46" s="78"/>
      <c r="E46" s="78"/>
      <c r="F46" s="78"/>
      <c r="G46" s="78"/>
      <c r="H46" s="11"/>
      <c r="I46" s="11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</row>
    <row r="47" spans="1:256" ht="12" customHeight="1">
      <c r="A47" s="78"/>
      <c r="B47" s="78"/>
      <c r="C47" s="78"/>
      <c r="D47" s="78"/>
      <c r="E47" s="78"/>
      <c r="F47" s="78"/>
      <c r="G47" s="78"/>
      <c r="H47" s="11"/>
      <c r="I47" s="11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</row>
    <row r="48" spans="1:256" ht="12" customHeight="1">
      <c r="A48" s="78"/>
      <c r="B48" s="78"/>
      <c r="C48" s="78"/>
      <c r="D48" s="78"/>
      <c r="E48" s="78"/>
      <c r="F48" s="78"/>
      <c r="G48" s="78"/>
      <c r="H48" s="11"/>
      <c r="I48" s="11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</row>
    <row r="49" spans="1:256" ht="12" customHeight="1">
      <c r="A49" s="76" t="s">
        <v>67</v>
      </c>
      <c r="B49" s="12"/>
      <c r="C49" s="12"/>
      <c r="D49" s="4"/>
      <c r="E49" s="4"/>
      <c r="F49" s="4"/>
      <c r="G49" s="4"/>
      <c r="H49" s="12"/>
      <c r="I49" s="12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</row>
  </sheetData>
  <sheetProtection/>
  <printOptions/>
  <pageMargins left="0.5" right="0.5" top="0.5" bottom="0.5" header="0.5" footer="0.5"/>
  <pageSetup horizontalDpi="600" verticalDpi="600" orientation="landscape" scale="91" r:id="rId1"/>
  <headerFooter alignWithMargins="0">
    <oddHeader>&amp;L&amp;8Form Q/M Report January 2007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IV49"/>
  <sheetViews>
    <sheetView defaultGridColor="0" zoomScale="75" zoomScaleNormal="75" zoomScalePageLayoutView="0" colorId="22" workbookViewId="0" topLeftCell="A1">
      <selection activeCell="A8" sqref="A8"/>
    </sheetView>
  </sheetViews>
  <sheetFormatPr defaultColWidth="9.6640625" defaultRowHeight="15"/>
  <cols>
    <col min="1" max="1" width="19.6640625" style="0" customWidth="1"/>
    <col min="2" max="3" width="10.6640625" style="0" customWidth="1"/>
    <col min="4" max="4" width="14.6640625" style="0" customWidth="1"/>
    <col min="5" max="7" width="10.6640625" style="0" customWidth="1"/>
    <col min="8" max="8" width="6.6640625" style="0" customWidth="1"/>
    <col min="9" max="9" width="16.6640625" style="0" customWidth="1"/>
    <col min="10" max="10" width="19.6640625" style="0" customWidth="1"/>
  </cols>
  <sheetData>
    <row r="1" spans="1:9" ht="20.25">
      <c r="A1" s="2" t="str">
        <f>'Quarter 1'!A1</f>
        <v> PROGRESS REPORT</v>
      </c>
      <c r="B1" s="3"/>
      <c r="C1" s="3"/>
      <c r="D1" s="3"/>
      <c r="E1" s="3"/>
      <c r="F1" s="3"/>
      <c r="G1" s="3"/>
      <c r="H1" s="3"/>
      <c r="I1" s="3"/>
    </row>
    <row r="2" spans="1:9" ht="20.25">
      <c r="A2" s="2" t="str">
        <f>'Quarter 1'!A2</f>
        <v>Housing Credit Developments</v>
      </c>
      <c r="B2" s="3"/>
      <c r="C2" s="3"/>
      <c r="D2" s="3"/>
      <c r="E2" s="3"/>
      <c r="F2" s="3"/>
      <c r="G2" s="3"/>
      <c r="H2" s="3"/>
      <c r="I2" s="3"/>
    </row>
    <row r="3" spans="1:256" ht="12" customHeight="1">
      <c r="A3" s="4"/>
      <c r="B3" s="4"/>
      <c r="C3" s="4"/>
      <c r="D3" s="4"/>
      <c r="E3" s="4"/>
      <c r="F3" s="4"/>
      <c r="G3" s="4"/>
      <c r="H3" s="77" t="s">
        <v>1</v>
      </c>
      <c r="I3" s="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2" customHeight="1">
      <c r="A4" s="105">
        <f>IF('Quarter 1'!B4="","",'Quarter 1'!B4)</f>
      </c>
      <c r="B4" s="109"/>
      <c r="C4" s="110"/>
      <c r="D4" s="104">
        <f>IF('Quarter 1'!E4="","",'Quarter 1'!E4)</f>
      </c>
      <c r="E4" s="111"/>
      <c r="F4" s="112"/>
      <c r="G4" s="4"/>
      <c r="H4" s="7" t="s">
        <v>81</v>
      </c>
      <c r="I4" s="80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2" customHeight="1">
      <c r="A5" s="105">
        <f>IF('Quarter 1'!B5="","",'Quarter 1'!B5)</f>
      </c>
      <c r="B5" s="98"/>
      <c r="C5" s="110"/>
      <c r="D5" s="104">
        <f>IF('Quarter 1'!E5="","",'Quarter 1'!E5)</f>
      </c>
      <c r="E5" s="111"/>
      <c r="F5" s="112"/>
      <c r="G5" s="4"/>
      <c r="H5" s="76" t="s">
        <v>76</v>
      </c>
      <c r="I5" s="12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12" customHeight="1">
      <c r="A6" s="105">
        <f>IF('Quarter 1'!B6="","",'Quarter 1'!B6)</f>
      </c>
      <c r="B6" s="98"/>
      <c r="C6" s="110"/>
      <c r="D6" s="104">
        <f>IF('Quarter 1'!E6="","",'Quarter 1'!E6)</f>
      </c>
      <c r="E6" s="113"/>
      <c r="F6" s="114"/>
      <c r="G6" s="4"/>
      <c r="H6" s="89" t="s">
        <v>5</v>
      </c>
      <c r="I6" s="1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ht="12" customHeight="1">
      <c r="A7" s="110"/>
      <c r="B7" s="109"/>
      <c r="C7" s="110"/>
      <c r="D7" s="104">
        <f>IF('Quarter 1'!E7="","",'Quarter 1'!E7)</f>
      </c>
      <c r="E7" s="113"/>
      <c r="F7" s="114"/>
      <c r="G7" s="4"/>
      <c r="H7" s="17" t="s">
        <v>6</v>
      </c>
      <c r="I7" s="18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12" customHeight="1">
      <c r="A8" s="115" t="s">
        <v>90</v>
      </c>
      <c r="B8" s="4"/>
      <c r="C8" s="4"/>
      <c r="D8" s="16"/>
      <c r="E8" s="4"/>
      <c r="F8" s="4"/>
      <c r="G8" s="4"/>
      <c r="H8" s="26" t="s">
        <v>7</v>
      </c>
      <c r="I8" s="19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12" customHeight="1">
      <c r="A9" s="4"/>
      <c r="B9" s="4"/>
      <c r="C9" s="4"/>
      <c r="D9" s="16"/>
      <c r="E9" s="4"/>
      <c r="F9" s="4"/>
      <c r="G9" s="4"/>
      <c r="H9" s="20" t="s">
        <v>8</v>
      </c>
      <c r="I9" s="21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ht="12" customHeight="1">
      <c r="A10" s="91" t="s">
        <v>75</v>
      </c>
      <c r="B10" s="22">
        <f>IF('Quarter 6'!B10="","",'Quarter 6'!B10)</f>
      </c>
      <c r="C10" s="4"/>
      <c r="D10" s="23" t="s">
        <v>9</v>
      </c>
      <c r="E10" s="22">
        <f>IF('Quarter 6'!E10="","",'Quarter 6'!E10)</f>
      </c>
      <c r="F10" s="4"/>
      <c r="G10" s="4"/>
      <c r="H10" s="90" t="s">
        <v>10</v>
      </c>
      <c r="I10" s="2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ht="12" customHeight="1">
      <c r="A11" s="103" t="s">
        <v>68</v>
      </c>
      <c r="B11" s="22"/>
      <c r="C11" s="4"/>
      <c r="D11" s="88" t="s">
        <v>69</v>
      </c>
      <c r="E11" s="25"/>
      <c r="F11" s="4"/>
      <c r="G11" s="4"/>
      <c r="H11" s="89" t="s">
        <v>11</v>
      </c>
      <c r="I11" s="1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12" customHeight="1">
      <c r="A12" s="26" t="s">
        <v>12</v>
      </c>
      <c r="B12" s="81">
        <f>IF('Quarter 6'!B12="","",'Quarter 6'!B12)</f>
      </c>
      <c r="C12" s="4"/>
      <c r="D12" s="28" t="s">
        <v>13</v>
      </c>
      <c r="E12" s="27">
        <f>IF('Quarter 6'!E12="","",'Quarter 6'!E12)</f>
      </c>
      <c r="F12" s="4"/>
      <c r="G12" s="4"/>
      <c r="H12" s="26" t="s">
        <v>14</v>
      </c>
      <c r="I12" s="27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12" customHeight="1" thickBot="1">
      <c r="A13" s="4"/>
      <c r="B13" s="4"/>
      <c r="C13" s="4"/>
      <c r="D13" s="4"/>
      <c r="E13" s="4"/>
      <c r="F13" s="4"/>
      <c r="G13" s="4"/>
      <c r="H13" s="12"/>
      <c r="I13" s="12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12" customHeight="1" thickBot="1">
      <c r="A14" s="29" t="s">
        <v>15</v>
      </c>
      <c r="B14" s="29" t="s">
        <v>16</v>
      </c>
      <c r="C14" s="29" t="s">
        <v>17</v>
      </c>
      <c r="D14" s="30" t="s">
        <v>18</v>
      </c>
      <c r="E14" s="29" t="s">
        <v>19</v>
      </c>
      <c r="F14" s="29" t="s">
        <v>20</v>
      </c>
      <c r="G14" s="29" t="s">
        <v>21</v>
      </c>
      <c r="H14" s="31" t="s">
        <v>22</v>
      </c>
      <c r="I14" s="3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 ht="12" customHeight="1">
      <c r="A15" s="34"/>
      <c r="B15" s="38"/>
      <c r="C15" s="36" t="s">
        <v>0</v>
      </c>
      <c r="D15" s="37"/>
      <c r="E15" s="38" t="s">
        <v>23</v>
      </c>
      <c r="F15" s="36" t="s">
        <v>24</v>
      </c>
      <c r="G15" s="38" t="s">
        <v>25</v>
      </c>
      <c r="H15" s="12"/>
      <c r="I15" s="37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ht="12" customHeight="1">
      <c r="A16" s="34" t="s">
        <v>26</v>
      </c>
      <c r="B16" s="38" t="s">
        <v>27</v>
      </c>
      <c r="C16" s="38" t="s">
        <v>28</v>
      </c>
      <c r="D16" s="35" t="s">
        <v>29</v>
      </c>
      <c r="E16" s="38" t="s">
        <v>30</v>
      </c>
      <c r="F16" s="38" t="s">
        <v>29</v>
      </c>
      <c r="G16" s="38" t="s">
        <v>31</v>
      </c>
      <c r="H16" s="12" t="s">
        <v>32</v>
      </c>
      <c r="I16" s="37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ht="12" customHeight="1" thickBot="1">
      <c r="A17" s="39" t="s">
        <v>33</v>
      </c>
      <c r="B17" s="41" t="s">
        <v>34</v>
      </c>
      <c r="C17" s="41" t="s">
        <v>29</v>
      </c>
      <c r="D17" s="40" t="s">
        <v>35</v>
      </c>
      <c r="E17" s="41" t="s">
        <v>36</v>
      </c>
      <c r="F17" s="41" t="s">
        <v>37</v>
      </c>
      <c r="G17" s="41" t="s">
        <v>38</v>
      </c>
      <c r="H17" s="42"/>
      <c r="I17" s="4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ht="12" customHeight="1">
      <c r="A18" s="44" t="s">
        <v>39</v>
      </c>
      <c r="B18" s="46">
        <f>IF('Quarter 6'!B18&lt;1,"",'Quarter 6'!B18)</f>
      </c>
      <c r="C18" s="46">
        <f>IF('Quarter 6'!E18&lt;1,"",'Quarter 6'!E18)</f>
      </c>
      <c r="D18" s="45"/>
      <c r="E18" s="47">
        <f>IF(B18="","",C18+D18)</f>
      </c>
      <c r="F18" s="48">
        <f>IF(B18&lt;1,"",E18/B18)</f>
      </c>
      <c r="G18" s="47">
        <f aca="true" t="shared" si="0" ref="G18:G34">IF(B18&lt;1,"",B18-E18)</f>
      </c>
      <c r="H18" s="49"/>
      <c r="I18" s="50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ht="12" customHeight="1">
      <c r="A19" s="44" t="s">
        <v>40</v>
      </c>
      <c r="B19" s="46">
        <f>IF('Quarter 6'!B19&lt;1,"",'Quarter 6'!B19)</f>
      </c>
      <c r="C19" s="46">
        <f>IF('Quarter 6'!E19&lt;1,"",'Quarter 6'!E19)</f>
      </c>
      <c r="D19" s="45"/>
      <c r="E19" s="47">
        <f>IF(B19="","",C19+D19)</f>
      </c>
      <c r="F19" s="48">
        <f>IF(B19&lt;1,"",E19/B19)</f>
      </c>
      <c r="G19" s="47">
        <f t="shared" si="0"/>
      </c>
      <c r="H19" s="49"/>
      <c r="I19" s="50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ht="12" customHeight="1">
      <c r="A20" s="44"/>
      <c r="B20" s="47"/>
      <c r="C20" s="47"/>
      <c r="D20" s="45"/>
      <c r="E20" s="47" t="s">
        <v>0</v>
      </c>
      <c r="F20" s="48"/>
      <c r="G20" s="47">
        <f t="shared" si="0"/>
      </c>
      <c r="H20" s="49"/>
      <c r="I20" s="50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12" customHeight="1">
      <c r="A21" s="44" t="s">
        <v>41</v>
      </c>
      <c r="B21" s="46">
        <f>IF('Quarter 6'!B21&lt;1,"",'Quarter 6'!B21)</f>
      </c>
      <c r="C21" s="46">
        <f>IF('Quarter 6'!E21&lt;1,"",'Quarter 6'!E21)</f>
      </c>
      <c r="D21" s="45"/>
      <c r="E21" s="47">
        <f aca="true" t="shared" si="1" ref="E21:E34">IF(B21="","",C21+D21)</f>
      </c>
      <c r="F21" s="48">
        <f aca="true" t="shared" si="2" ref="F21:F34">IF(B21&lt;1,"",E21/B21)</f>
      </c>
      <c r="G21" s="47">
        <f t="shared" si="0"/>
      </c>
      <c r="H21" s="49"/>
      <c r="I21" s="50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ht="12" customHeight="1">
      <c r="A22" s="44" t="s">
        <v>42</v>
      </c>
      <c r="B22" s="46">
        <f>IF('Quarter 6'!B22&lt;1,"",'Quarter 6'!B22)</f>
      </c>
      <c r="C22" s="46">
        <f>IF('Quarter 6'!E22&lt;1,"",'Quarter 6'!E22)</f>
      </c>
      <c r="D22" s="45"/>
      <c r="E22" s="47">
        <f t="shared" si="1"/>
      </c>
      <c r="F22" s="48">
        <f t="shared" si="2"/>
      </c>
      <c r="G22" s="47">
        <f t="shared" si="0"/>
      </c>
      <c r="H22" s="49"/>
      <c r="I22" s="50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2" customHeight="1">
      <c r="A23" s="44" t="s">
        <v>43</v>
      </c>
      <c r="B23" s="46">
        <f>IF('Quarter 6'!B23&lt;1,"",'Quarter 6'!B23)</f>
      </c>
      <c r="C23" s="46">
        <f>IF('Quarter 6'!E23&lt;1,"",'Quarter 6'!E23)</f>
      </c>
      <c r="D23" s="45"/>
      <c r="E23" s="47">
        <f t="shared" si="1"/>
      </c>
      <c r="F23" s="48">
        <f t="shared" si="2"/>
      </c>
      <c r="G23" s="47">
        <f t="shared" si="0"/>
      </c>
      <c r="H23" s="49"/>
      <c r="I23" s="50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ht="12" customHeight="1">
      <c r="A24" s="44" t="s">
        <v>44</v>
      </c>
      <c r="B24" s="46">
        <f>IF('Quarter 6'!B24&lt;1,"",'Quarter 6'!B24)</f>
      </c>
      <c r="C24" s="46">
        <f>IF('Quarter 6'!E24&lt;1,"",'Quarter 6'!E24)</f>
      </c>
      <c r="D24" s="45"/>
      <c r="E24" s="47">
        <f t="shared" si="1"/>
      </c>
      <c r="F24" s="48">
        <f t="shared" si="2"/>
      </c>
      <c r="G24" s="47">
        <f t="shared" si="0"/>
      </c>
      <c r="H24" s="49"/>
      <c r="I24" s="50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ht="12" customHeight="1">
      <c r="A25" s="44" t="s">
        <v>45</v>
      </c>
      <c r="B25" s="46">
        <f>IF('Quarter 6'!B25&lt;1,"",'Quarter 6'!B25)</f>
      </c>
      <c r="C25" s="46">
        <f>IF('Quarter 6'!E25&lt;1,"",'Quarter 6'!E25)</f>
      </c>
      <c r="D25" s="45"/>
      <c r="E25" s="47">
        <f t="shared" si="1"/>
      </c>
      <c r="F25" s="48">
        <f t="shared" si="2"/>
      </c>
      <c r="G25" s="47">
        <f t="shared" si="0"/>
      </c>
      <c r="H25" s="49"/>
      <c r="I25" s="50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ht="12" customHeight="1">
      <c r="A26" s="44" t="s">
        <v>46</v>
      </c>
      <c r="B26" s="46">
        <f>IF('Quarter 6'!B26&lt;1,"",'Quarter 6'!B26)</f>
      </c>
      <c r="C26" s="46">
        <f>IF('Quarter 6'!E26&lt;1,"",'Quarter 6'!E26)</f>
      </c>
      <c r="D26" s="45"/>
      <c r="E26" s="47">
        <f t="shared" si="1"/>
      </c>
      <c r="F26" s="48">
        <f t="shared" si="2"/>
      </c>
      <c r="G26" s="47">
        <f t="shared" si="0"/>
      </c>
      <c r="H26" s="49"/>
      <c r="I26" s="5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12" customHeight="1">
      <c r="A27" s="44" t="s">
        <v>47</v>
      </c>
      <c r="B27" s="46">
        <f>IF('Quarter 6'!B27&lt;1,"",'Quarter 6'!B27)</f>
      </c>
      <c r="C27" s="46">
        <f>IF('Quarter 6'!E27&lt;1,"",'Quarter 6'!E27)</f>
      </c>
      <c r="D27" s="45"/>
      <c r="E27" s="47">
        <f t="shared" si="1"/>
      </c>
      <c r="F27" s="48">
        <f t="shared" si="2"/>
      </c>
      <c r="G27" s="47">
        <f t="shared" si="0"/>
      </c>
      <c r="H27" s="49"/>
      <c r="I27" s="50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2" customHeight="1">
      <c r="A28" s="44" t="s">
        <v>48</v>
      </c>
      <c r="B28" s="46">
        <f>IF('Quarter 6'!B28&lt;1,"",'Quarter 6'!B28)</f>
      </c>
      <c r="C28" s="46">
        <f>IF('Quarter 6'!E28&lt;1,"",'Quarter 6'!E28)</f>
      </c>
      <c r="D28" s="45"/>
      <c r="E28" s="47">
        <f t="shared" si="1"/>
      </c>
      <c r="F28" s="48">
        <f t="shared" si="2"/>
      </c>
      <c r="G28" s="47">
        <f t="shared" si="0"/>
      </c>
      <c r="H28" s="49"/>
      <c r="I28" s="50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ht="12" customHeight="1">
      <c r="A29" s="44" t="s">
        <v>70</v>
      </c>
      <c r="B29" s="46">
        <f>IF('Quarter 6'!B29&lt;1,"",'Quarter 6'!B29)</f>
      </c>
      <c r="C29" s="46">
        <f>IF('Quarter 6'!E29&lt;1,"",'Quarter 6'!E29)</f>
      </c>
      <c r="D29" s="45"/>
      <c r="E29" s="47">
        <f t="shared" si="1"/>
      </c>
      <c r="F29" s="48">
        <f t="shared" si="2"/>
      </c>
      <c r="G29" s="47">
        <f t="shared" si="0"/>
      </c>
      <c r="H29" s="49"/>
      <c r="I29" s="50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2" customHeight="1">
      <c r="A30" s="44" t="s">
        <v>50</v>
      </c>
      <c r="B30" s="46">
        <f>IF('Quarter 6'!B30&lt;1,"",'Quarter 6'!B30)</f>
      </c>
      <c r="C30" s="46">
        <f>IF('Quarter 6'!E30&lt;1,"",'Quarter 6'!E30)</f>
      </c>
      <c r="D30" s="45"/>
      <c r="E30" s="47">
        <f t="shared" si="1"/>
      </c>
      <c r="F30" s="48">
        <f t="shared" si="2"/>
      </c>
      <c r="G30" s="47">
        <f t="shared" si="0"/>
      </c>
      <c r="H30" s="49"/>
      <c r="I30" s="50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2" customHeight="1">
      <c r="A31" s="44" t="s">
        <v>51</v>
      </c>
      <c r="B31" s="46">
        <f>IF('Quarter 6'!B31&lt;1,"",'Quarter 6'!B31)</f>
      </c>
      <c r="C31" s="46">
        <f>IF('Quarter 6'!E31&lt;1,"",'Quarter 6'!E31)</f>
      </c>
      <c r="D31" s="45"/>
      <c r="E31" s="47">
        <f t="shared" si="1"/>
      </c>
      <c r="F31" s="48">
        <f t="shared" si="2"/>
      </c>
      <c r="G31" s="47">
        <f t="shared" si="0"/>
      </c>
      <c r="H31" s="49"/>
      <c r="I31" s="50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2" customHeight="1">
      <c r="A32" s="44" t="s">
        <v>52</v>
      </c>
      <c r="B32" s="46">
        <f>IF('Quarter 6'!B32&lt;1,"",'Quarter 6'!B32)</f>
      </c>
      <c r="C32" s="46">
        <f>IF('Quarter 6'!E32&lt;1,"",'Quarter 6'!E32)</f>
      </c>
      <c r="D32" s="45"/>
      <c r="E32" s="47">
        <f t="shared" si="1"/>
      </c>
      <c r="F32" s="48">
        <f t="shared" si="2"/>
      </c>
      <c r="G32" s="47">
        <f t="shared" si="0"/>
      </c>
      <c r="H32" s="49"/>
      <c r="I32" s="50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2" customHeight="1">
      <c r="A33" s="44" t="s">
        <v>53</v>
      </c>
      <c r="B33" s="46">
        <f>IF('Quarter 6'!B33&lt;1,"",'Quarter 6'!B33)</f>
      </c>
      <c r="C33" s="46">
        <f>IF('Quarter 6'!E33&lt;1,"",'Quarter 6'!E33)</f>
      </c>
      <c r="D33" s="45"/>
      <c r="E33" s="47">
        <f t="shared" si="1"/>
      </c>
      <c r="F33" s="48">
        <f t="shared" si="2"/>
      </c>
      <c r="G33" s="47">
        <f t="shared" si="0"/>
      </c>
      <c r="H33" s="49"/>
      <c r="I33" s="50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2" customHeight="1">
      <c r="A34" s="44" t="s">
        <v>54</v>
      </c>
      <c r="B34" s="46">
        <f>IF('Quarter 6'!B34&lt;1,"",'Quarter 6'!B34)</f>
      </c>
      <c r="C34" s="46">
        <f>IF('Quarter 6'!E34&lt;1,"",'Quarter 6'!E34)</f>
      </c>
      <c r="D34" s="45"/>
      <c r="E34" s="47">
        <f t="shared" si="1"/>
      </c>
      <c r="F34" s="48">
        <f t="shared" si="2"/>
      </c>
      <c r="G34" s="47">
        <f t="shared" si="0"/>
      </c>
      <c r="H34" s="49"/>
      <c r="I34" s="50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ht="12" customHeight="1" thickBot="1">
      <c r="A35" s="52"/>
      <c r="B35" s="54"/>
      <c r="C35" s="54"/>
      <c r="D35" s="53"/>
      <c r="E35" s="54" t="s">
        <v>0</v>
      </c>
      <c r="F35" s="55"/>
      <c r="G35" s="54"/>
      <c r="H35" s="56"/>
      <c r="I35" s="37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ht="12" customHeight="1" thickBot="1">
      <c r="A36" s="57" t="s">
        <v>55</v>
      </c>
      <c r="B36" s="58">
        <f>SUM(B18:B34)</f>
        <v>0</v>
      </c>
      <c r="C36" s="58">
        <f>SUM(C18:C34)</f>
        <v>0</v>
      </c>
      <c r="D36" s="58">
        <f>SUM(D18:D34)</f>
        <v>0</v>
      </c>
      <c r="E36" s="58">
        <f>SUM(E18:E34)</f>
        <v>0</v>
      </c>
      <c r="F36" s="59">
        <f>IF(B36&lt;1,"",E36/B36)</f>
      </c>
      <c r="G36" s="58">
        <f>B36-E36</f>
        <v>0</v>
      </c>
      <c r="H36" s="60"/>
      <c r="I36" s="61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2" customHeight="1" thickBot="1" thickTop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2" customHeight="1" thickBot="1">
      <c r="A38" s="62" t="s">
        <v>56</v>
      </c>
      <c r="B38" s="63"/>
      <c r="C38" s="64" t="s">
        <v>57</v>
      </c>
      <c r="D38" s="65"/>
      <c r="E38" s="66" t="s">
        <v>58</v>
      </c>
      <c r="F38" s="67" t="s">
        <v>59</v>
      </c>
      <c r="G38" s="67"/>
      <c r="H38" s="67"/>
      <c r="I38" s="32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2" customHeight="1" thickBot="1">
      <c r="A39" s="68" t="s">
        <v>60</v>
      </c>
      <c r="B39" s="36"/>
      <c r="C39" s="41" t="s">
        <v>61</v>
      </c>
      <c r="D39" s="40" t="s">
        <v>62</v>
      </c>
      <c r="E39" s="41" t="s">
        <v>63</v>
      </c>
      <c r="F39" s="69"/>
      <c r="G39" s="69"/>
      <c r="H39" s="69"/>
      <c r="I39" s="70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2" customHeight="1" thickBot="1">
      <c r="A40" s="71" t="s">
        <v>64</v>
      </c>
      <c r="B40" s="72"/>
      <c r="C40" s="73" t="e">
        <f>IF('Quarter 6'!D40="",'Quarter 6'!C40,'Quarter 6'!D40)</f>
        <v>#DIV/0!</v>
      </c>
      <c r="D40" s="102" t="e">
        <f>D36/B36+C40</f>
        <v>#DIV/0!</v>
      </c>
      <c r="E40" s="73" t="e">
        <f>IF(D40="",1-C40,1-D40)</f>
        <v>#DIV/0!</v>
      </c>
      <c r="F40" s="74"/>
      <c r="G40" s="74"/>
      <c r="H40" s="75"/>
      <c r="I40" s="43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ht="12" customHeight="1">
      <c r="A41" s="12" t="s">
        <v>65</v>
      </c>
      <c r="B41" s="12"/>
      <c r="C41" s="12"/>
      <c r="D41" s="12"/>
      <c r="E41" s="12"/>
      <c r="F41" s="12"/>
      <c r="G41" s="12"/>
      <c r="H41" s="12"/>
      <c r="I41" s="12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2" customHeight="1">
      <c r="A42" s="76" t="s">
        <v>66</v>
      </c>
      <c r="B42" s="76"/>
      <c r="C42" s="76"/>
      <c r="D42" s="76"/>
      <c r="E42" s="76"/>
      <c r="F42" s="76"/>
      <c r="G42" s="76"/>
      <c r="H42" s="12"/>
      <c r="I42" s="12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12" customHeight="1">
      <c r="A43" s="5"/>
      <c r="B43" s="77"/>
      <c r="C43" s="77"/>
      <c r="D43" s="77"/>
      <c r="E43" s="77"/>
      <c r="F43" s="77"/>
      <c r="G43" s="77"/>
      <c r="H43" s="5"/>
      <c r="I43" s="5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2" customHeight="1">
      <c r="A44" s="78"/>
      <c r="B44" s="78"/>
      <c r="C44" s="78"/>
      <c r="D44" s="78"/>
      <c r="E44" s="78"/>
      <c r="F44" s="79"/>
      <c r="G44" s="78"/>
      <c r="H44" s="11"/>
      <c r="I44" s="11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1:256" ht="12" customHeight="1">
      <c r="A45" s="78"/>
      <c r="B45" s="78"/>
      <c r="C45" s="78"/>
      <c r="D45" s="78"/>
      <c r="E45" s="78"/>
      <c r="F45" s="78"/>
      <c r="G45" s="78"/>
      <c r="H45" s="11"/>
      <c r="I45" s="11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1:256" ht="12" customHeight="1">
      <c r="A46" s="78"/>
      <c r="B46" s="78"/>
      <c r="C46" s="78"/>
      <c r="D46" s="78"/>
      <c r="E46" s="78"/>
      <c r="F46" s="78"/>
      <c r="G46" s="78"/>
      <c r="H46" s="11"/>
      <c r="I46" s="11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</row>
    <row r="47" spans="1:256" ht="12" customHeight="1">
      <c r="A47" s="78"/>
      <c r="B47" s="78"/>
      <c r="C47" s="78"/>
      <c r="D47" s="78"/>
      <c r="E47" s="78"/>
      <c r="F47" s="78"/>
      <c r="G47" s="78"/>
      <c r="H47" s="11"/>
      <c r="I47" s="11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</row>
    <row r="48" spans="1:256" ht="12" customHeight="1">
      <c r="A48" s="78"/>
      <c r="B48" s="78"/>
      <c r="C48" s="78"/>
      <c r="D48" s="78"/>
      <c r="E48" s="78"/>
      <c r="F48" s="78"/>
      <c r="G48" s="78"/>
      <c r="H48" s="11"/>
      <c r="I48" s="11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</row>
    <row r="49" spans="1:256" ht="12" customHeight="1">
      <c r="A49" s="76" t="s">
        <v>67</v>
      </c>
      <c r="B49" s="12"/>
      <c r="C49" s="12"/>
      <c r="D49" s="4"/>
      <c r="E49" s="4"/>
      <c r="F49" s="4"/>
      <c r="G49" s="4"/>
      <c r="H49" s="12"/>
      <c r="I49" s="12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</row>
  </sheetData>
  <sheetProtection/>
  <printOptions/>
  <pageMargins left="0.5" right="0.5" top="0.5" bottom="0.5" header="0.5" footer="0.5"/>
  <pageSetup horizontalDpi="600" verticalDpi="600" orientation="landscape" scale="91" r:id="rId1"/>
  <headerFooter alignWithMargins="0">
    <oddHeader>&amp;L&amp;8Form Q/M Report January 2007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IV49"/>
  <sheetViews>
    <sheetView tabSelected="1" defaultGridColor="0" zoomScale="75" zoomScaleNormal="75" zoomScalePageLayoutView="0" colorId="22" workbookViewId="0" topLeftCell="A1">
      <selection activeCell="K27" sqref="K27"/>
    </sheetView>
  </sheetViews>
  <sheetFormatPr defaultColWidth="9.6640625" defaultRowHeight="15"/>
  <cols>
    <col min="1" max="1" width="19.6640625" style="0" customWidth="1"/>
    <col min="2" max="3" width="10.6640625" style="0" customWidth="1"/>
    <col min="4" max="4" width="14.6640625" style="0" customWidth="1"/>
    <col min="5" max="7" width="10.6640625" style="0" customWidth="1"/>
    <col min="8" max="8" width="6.6640625" style="0" customWidth="1"/>
    <col min="9" max="9" width="16.6640625" style="0" customWidth="1"/>
    <col min="10" max="10" width="19.6640625" style="0" customWidth="1"/>
  </cols>
  <sheetData>
    <row r="1" spans="1:9" ht="20.25">
      <c r="A1" s="2" t="str">
        <f>'Quarter 1'!A1</f>
        <v> PROGRESS REPORT</v>
      </c>
      <c r="B1" s="3"/>
      <c r="C1" s="3"/>
      <c r="D1" s="3"/>
      <c r="E1" s="3"/>
      <c r="F1" s="3"/>
      <c r="G1" s="3"/>
      <c r="H1" s="3"/>
      <c r="I1" s="3"/>
    </row>
    <row r="2" spans="1:9" ht="20.25">
      <c r="A2" s="2" t="str">
        <f>'Quarter 1'!A2</f>
        <v>Housing Credit Developments</v>
      </c>
      <c r="B2" s="3"/>
      <c r="C2" s="3"/>
      <c r="D2" s="3"/>
      <c r="E2" s="3"/>
      <c r="F2" s="3"/>
      <c r="G2" s="3"/>
      <c r="H2" s="3"/>
      <c r="I2" s="3"/>
    </row>
    <row r="3" spans="1:256" ht="12" customHeight="1">
      <c r="A3" s="4"/>
      <c r="B3" s="4"/>
      <c r="C3" s="4"/>
      <c r="D3" s="4"/>
      <c r="E3" s="4"/>
      <c r="F3" s="4"/>
      <c r="G3" s="4"/>
      <c r="H3" s="77" t="s">
        <v>1</v>
      </c>
      <c r="I3" s="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2" customHeight="1">
      <c r="A4" s="105">
        <f>IF('Quarter 1'!B4="","",'Quarter 1'!B4)</f>
      </c>
      <c r="B4" s="109"/>
      <c r="C4" s="110"/>
      <c r="D4" s="104">
        <f>IF('Quarter 1'!E4="","",'Quarter 1'!E4)</f>
      </c>
      <c r="E4" s="111"/>
      <c r="F4" s="112"/>
      <c r="G4" s="4"/>
      <c r="H4" s="7" t="s">
        <v>81</v>
      </c>
      <c r="I4" s="80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2" customHeight="1">
      <c r="A5" s="105">
        <f>IF('Quarter 1'!B5="","",'Quarter 1'!B5)</f>
      </c>
      <c r="B5" s="98"/>
      <c r="C5" s="110"/>
      <c r="D5" s="104">
        <f>IF('Quarter 1'!E5="","",'Quarter 1'!E5)</f>
      </c>
      <c r="E5" s="111"/>
      <c r="F5" s="112"/>
      <c r="G5" s="4"/>
      <c r="H5" s="76" t="s">
        <v>76</v>
      </c>
      <c r="I5" s="12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12" customHeight="1">
      <c r="A6" s="105">
        <f>IF('Quarter 1'!B6="","",'Quarter 1'!B6)</f>
      </c>
      <c r="B6" s="98"/>
      <c r="C6" s="110"/>
      <c r="D6" s="104">
        <f>IF('Quarter 1'!E6="","",'Quarter 1'!E6)</f>
      </c>
      <c r="E6" s="113"/>
      <c r="F6" s="114"/>
      <c r="G6" s="4"/>
      <c r="H6" s="89" t="s">
        <v>5</v>
      </c>
      <c r="I6" s="1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ht="12" customHeight="1">
      <c r="A7" s="110"/>
      <c r="B7" s="109"/>
      <c r="C7" s="110"/>
      <c r="D7" s="104">
        <f>IF('Quarter 1'!E7="","",'Quarter 1'!E7)</f>
      </c>
      <c r="E7" s="113"/>
      <c r="F7" s="114"/>
      <c r="G7" s="4"/>
      <c r="H7" s="17" t="s">
        <v>6</v>
      </c>
      <c r="I7" s="18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12" customHeight="1">
      <c r="A8" s="115" t="s">
        <v>91</v>
      </c>
      <c r="B8" s="4"/>
      <c r="C8" s="4"/>
      <c r="D8" s="16"/>
      <c r="E8" s="4"/>
      <c r="F8" s="4"/>
      <c r="G8" s="4"/>
      <c r="H8" s="26" t="s">
        <v>7</v>
      </c>
      <c r="I8" s="19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12" customHeight="1">
      <c r="A9" s="4"/>
      <c r="B9" s="4"/>
      <c r="C9" s="4"/>
      <c r="D9" s="16"/>
      <c r="E9" s="4"/>
      <c r="F9" s="4"/>
      <c r="G9" s="4"/>
      <c r="H9" s="20" t="s">
        <v>8</v>
      </c>
      <c r="I9" s="21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ht="12" customHeight="1">
      <c r="A10" s="91" t="s">
        <v>75</v>
      </c>
      <c r="B10" s="22">
        <f>IF('Quarter 7'!B10="","",'Quarter 7'!B10)</f>
      </c>
      <c r="C10" s="4"/>
      <c r="D10" s="23" t="s">
        <v>9</v>
      </c>
      <c r="E10" s="22">
        <f>IF('Quarter 7'!E10="","",'Quarter 7'!E10)</f>
      </c>
      <c r="F10" s="4"/>
      <c r="G10" s="4"/>
      <c r="H10" s="90" t="s">
        <v>10</v>
      </c>
      <c r="I10" s="2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ht="12" customHeight="1">
      <c r="A11" s="103" t="s">
        <v>68</v>
      </c>
      <c r="B11" s="22"/>
      <c r="C11" s="4"/>
      <c r="D11" s="88" t="s">
        <v>69</v>
      </c>
      <c r="E11" s="25"/>
      <c r="F11" s="4"/>
      <c r="G11" s="4"/>
      <c r="H11" s="89" t="s">
        <v>11</v>
      </c>
      <c r="I11" s="1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12" customHeight="1">
      <c r="A12" s="26" t="s">
        <v>12</v>
      </c>
      <c r="B12" s="81">
        <f>IF('Quarter 7'!B12="","",'Quarter 7'!B12)</f>
      </c>
      <c r="C12" s="4"/>
      <c r="D12" s="28" t="s">
        <v>13</v>
      </c>
      <c r="E12" s="27">
        <f>IF('Quarter 7'!E12="","",'Quarter 7'!E12)</f>
      </c>
      <c r="F12" s="4"/>
      <c r="G12" s="4"/>
      <c r="H12" s="26" t="s">
        <v>14</v>
      </c>
      <c r="I12" s="27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12" customHeight="1" thickBot="1">
      <c r="A13" s="4"/>
      <c r="B13" s="4"/>
      <c r="C13" s="4"/>
      <c r="D13" s="4"/>
      <c r="E13" s="4"/>
      <c r="F13" s="4"/>
      <c r="G13" s="4"/>
      <c r="H13" s="12"/>
      <c r="I13" s="12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12" customHeight="1" thickBot="1">
      <c r="A14" s="29" t="s">
        <v>15</v>
      </c>
      <c r="B14" s="29" t="s">
        <v>16</v>
      </c>
      <c r="C14" s="29" t="s">
        <v>17</v>
      </c>
      <c r="D14" s="30" t="s">
        <v>18</v>
      </c>
      <c r="E14" s="29" t="s">
        <v>19</v>
      </c>
      <c r="F14" s="29" t="s">
        <v>20</v>
      </c>
      <c r="G14" s="29" t="s">
        <v>21</v>
      </c>
      <c r="H14" s="31" t="s">
        <v>22</v>
      </c>
      <c r="I14" s="3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 ht="12" customHeight="1">
      <c r="A15" s="34"/>
      <c r="B15" s="38"/>
      <c r="C15" s="36" t="s">
        <v>0</v>
      </c>
      <c r="D15" s="37"/>
      <c r="E15" s="38" t="s">
        <v>23</v>
      </c>
      <c r="F15" s="36" t="s">
        <v>24</v>
      </c>
      <c r="G15" s="38" t="s">
        <v>25</v>
      </c>
      <c r="H15" s="12"/>
      <c r="I15" s="37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ht="12" customHeight="1">
      <c r="A16" s="34" t="s">
        <v>26</v>
      </c>
      <c r="B16" s="38" t="s">
        <v>27</v>
      </c>
      <c r="C16" s="38" t="s">
        <v>28</v>
      </c>
      <c r="D16" s="35" t="s">
        <v>29</v>
      </c>
      <c r="E16" s="38" t="s">
        <v>30</v>
      </c>
      <c r="F16" s="38" t="s">
        <v>29</v>
      </c>
      <c r="G16" s="38" t="s">
        <v>31</v>
      </c>
      <c r="H16" s="12" t="s">
        <v>32</v>
      </c>
      <c r="I16" s="37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ht="12" customHeight="1" thickBot="1">
      <c r="A17" s="39" t="s">
        <v>33</v>
      </c>
      <c r="B17" s="41" t="s">
        <v>34</v>
      </c>
      <c r="C17" s="41" t="s">
        <v>29</v>
      </c>
      <c r="D17" s="40" t="s">
        <v>35</v>
      </c>
      <c r="E17" s="41" t="s">
        <v>36</v>
      </c>
      <c r="F17" s="41" t="s">
        <v>37</v>
      </c>
      <c r="G17" s="41" t="s">
        <v>38</v>
      </c>
      <c r="H17" s="42"/>
      <c r="I17" s="4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ht="12" customHeight="1">
      <c r="A18" s="44" t="s">
        <v>39</v>
      </c>
      <c r="B18" s="46">
        <f>IF('Quarter 7'!B18&lt;1,"",'Quarter 7'!B18)</f>
      </c>
      <c r="C18" s="46">
        <f>IF('Quarter 7'!E18&lt;1,"",'Quarter 7'!E18)</f>
      </c>
      <c r="D18" s="45"/>
      <c r="E18" s="47">
        <f>IF(B18="","",C18+D18)</f>
      </c>
      <c r="F18" s="82">
        <f>IF(B18&lt;1,"",E18/B18)</f>
      </c>
      <c r="G18" s="47">
        <f aca="true" t="shared" si="0" ref="G18:G34">IF(B18&lt;1,"",B18-E18)</f>
      </c>
      <c r="H18" s="49"/>
      <c r="I18" s="50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ht="12" customHeight="1">
      <c r="A19" s="44" t="s">
        <v>40</v>
      </c>
      <c r="B19" s="46">
        <f>IF('Quarter 7'!B19&lt;1,"",'Quarter 7'!B19)</f>
      </c>
      <c r="C19" s="46">
        <f>IF('Quarter 7'!E19&lt;1,"",'Quarter 7'!E19)</f>
      </c>
      <c r="D19" s="45"/>
      <c r="E19" s="47">
        <f>IF(B19="","",C19+D19)</f>
      </c>
      <c r="F19" s="82">
        <f>IF(B19&lt;1,"",E19/B19)</f>
      </c>
      <c r="G19" s="47">
        <f t="shared" si="0"/>
      </c>
      <c r="H19" s="49"/>
      <c r="I19" s="50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ht="12" customHeight="1">
      <c r="A20" s="44"/>
      <c r="B20" s="47"/>
      <c r="C20" s="47"/>
      <c r="D20" s="45"/>
      <c r="E20" s="47" t="s">
        <v>0</v>
      </c>
      <c r="F20" s="82"/>
      <c r="G20" s="47">
        <f t="shared" si="0"/>
      </c>
      <c r="H20" s="49"/>
      <c r="I20" s="50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12" customHeight="1">
      <c r="A21" s="44" t="s">
        <v>41</v>
      </c>
      <c r="B21" s="46">
        <f>IF('Quarter 7'!B21&lt;1,"",'Quarter 7'!B21)</f>
      </c>
      <c r="C21" s="46">
        <f>IF('Quarter 7'!E21&lt;1,"",'Quarter 7'!E21)</f>
      </c>
      <c r="D21" s="45"/>
      <c r="E21" s="47">
        <f aca="true" t="shared" si="1" ref="E21:E34">IF(B21="","",C21+D21)</f>
      </c>
      <c r="F21" s="82">
        <f aca="true" t="shared" si="2" ref="F21:F34">IF(B21&lt;1,"",E21/B21)</f>
      </c>
      <c r="G21" s="47">
        <f t="shared" si="0"/>
      </c>
      <c r="H21" s="49"/>
      <c r="I21" s="50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ht="12" customHeight="1">
      <c r="A22" s="44" t="s">
        <v>42</v>
      </c>
      <c r="B22" s="46">
        <f>IF('Quarter 7'!B22&lt;1,"",'Quarter 7'!B22)</f>
      </c>
      <c r="C22" s="46">
        <f>IF('Quarter 7'!E22&lt;1,"",'Quarter 7'!E22)</f>
      </c>
      <c r="D22" s="45"/>
      <c r="E22" s="47">
        <f t="shared" si="1"/>
      </c>
      <c r="F22" s="82">
        <f t="shared" si="2"/>
      </c>
      <c r="G22" s="47">
        <f t="shared" si="0"/>
      </c>
      <c r="H22" s="49"/>
      <c r="I22" s="50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2" customHeight="1">
      <c r="A23" s="44" t="s">
        <v>43</v>
      </c>
      <c r="B23" s="46">
        <f>IF('Quarter 7'!B23&lt;1,"",'Quarter 7'!B23)</f>
      </c>
      <c r="C23" s="46">
        <f>IF('Quarter 7'!E23&lt;1,"",'Quarter 7'!E23)</f>
      </c>
      <c r="D23" s="45"/>
      <c r="E23" s="47">
        <f t="shared" si="1"/>
      </c>
      <c r="F23" s="82">
        <f t="shared" si="2"/>
      </c>
      <c r="G23" s="47">
        <f t="shared" si="0"/>
      </c>
      <c r="H23" s="49"/>
      <c r="I23" s="50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ht="12" customHeight="1">
      <c r="A24" s="44" t="s">
        <v>44</v>
      </c>
      <c r="B24" s="46">
        <f>IF('Quarter 7'!B24&lt;1,"",'Quarter 7'!B24)</f>
      </c>
      <c r="C24" s="46">
        <f>IF('Quarter 7'!E24&lt;1,"",'Quarter 7'!E24)</f>
      </c>
      <c r="D24" s="45"/>
      <c r="E24" s="47">
        <f t="shared" si="1"/>
      </c>
      <c r="F24" s="82">
        <f t="shared" si="2"/>
      </c>
      <c r="G24" s="47">
        <f t="shared" si="0"/>
      </c>
      <c r="H24" s="49"/>
      <c r="I24" s="50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ht="12" customHeight="1">
      <c r="A25" s="44" t="s">
        <v>45</v>
      </c>
      <c r="B25" s="46">
        <f>IF('Quarter 7'!B25&lt;1,"",'Quarter 7'!B25)</f>
      </c>
      <c r="C25" s="46">
        <f>IF('Quarter 7'!E25&lt;1,"",'Quarter 7'!E25)</f>
      </c>
      <c r="D25" s="45"/>
      <c r="E25" s="47">
        <f t="shared" si="1"/>
      </c>
      <c r="F25" s="82">
        <f t="shared" si="2"/>
      </c>
      <c r="G25" s="47">
        <f t="shared" si="0"/>
      </c>
      <c r="H25" s="49"/>
      <c r="I25" s="50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ht="12" customHeight="1">
      <c r="A26" s="44" t="s">
        <v>46</v>
      </c>
      <c r="B26" s="46">
        <f>IF('Quarter 7'!B26&lt;1,"",'Quarter 7'!B26)</f>
      </c>
      <c r="C26" s="46">
        <f>IF('Quarter 7'!E26&lt;1,"",'Quarter 7'!E26)</f>
      </c>
      <c r="D26" s="45"/>
      <c r="E26" s="47">
        <f t="shared" si="1"/>
      </c>
      <c r="F26" s="82">
        <f t="shared" si="2"/>
      </c>
      <c r="G26" s="47">
        <f t="shared" si="0"/>
      </c>
      <c r="H26" s="49"/>
      <c r="I26" s="5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12" customHeight="1">
      <c r="A27" s="44" t="s">
        <v>47</v>
      </c>
      <c r="B27" s="46">
        <f>IF('Quarter 7'!B27&lt;1,"",'Quarter 7'!B27)</f>
      </c>
      <c r="C27" s="46">
        <f>IF('Quarter 7'!E27&lt;1,"",'Quarter 7'!E27)</f>
      </c>
      <c r="D27" s="45"/>
      <c r="E27" s="47">
        <f t="shared" si="1"/>
      </c>
      <c r="F27" s="82">
        <f t="shared" si="2"/>
      </c>
      <c r="G27" s="47">
        <f t="shared" si="0"/>
      </c>
      <c r="H27" s="49"/>
      <c r="I27" s="50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2" customHeight="1">
      <c r="A28" s="44" t="s">
        <v>48</v>
      </c>
      <c r="B28" s="46">
        <f>IF('Quarter 7'!B28&lt;1,"",'Quarter 7'!B28)</f>
      </c>
      <c r="C28" s="46">
        <f>IF('Quarter 7'!E28&lt;1,"",'Quarter 7'!E28)</f>
      </c>
      <c r="D28" s="45"/>
      <c r="E28" s="47">
        <f t="shared" si="1"/>
      </c>
      <c r="F28" s="82">
        <f t="shared" si="2"/>
      </c>
      <c r="G28" s="47">
        <f t="shared" si="0"/>
      </c>
      <c r="H28" s="49"/>
      <c r="I28" s="50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ht="12" customHeight="1">
      <c r="A29" s="44" t="s">
        <v>70</v>
      </c>
      <c r="B29" s="46">
        <f>IF('Quarter 7'!B29&lt;1,"",'Quarter 7'!B29)</f>
      </c>
      <c r="C29" s="46">
        <f>IF('Quarter 7'!E29&lt;1,"",'Quarter 7'!E29)</f>
      </c>
      <c r="D29" s="45"/>
      <c r="E29" s="47">
        <f t="shared" si="1"/>
      </c>
      <c r="F29" s="82">
        <f t="shared" si="2"/>
      </c>
      <c r="G29" s="47">
        <f t="shared" si="0"/>
      </c>
      <c r="H29" s="49"/>
      <c r="I29" s="50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2" customHeight="1">
      <c r="A30" s="44" t="s">
        <v>50</v>
      </c>
      <c r="B30" s="46">
        <f>IF('Quarter 7'!B30&lt;1,"",'Quarter 7'!B30)</f>
      </c>
      <c r="C30" s="46">
        <f>IF('Quarter 7'!E30&lt;1,"",'Quarter 7'!E30)</f>
      </c>
      <c r="D30" s="45"/>
      <c r="E30" s="47">
        <f t="shared" si="1"/>
      </c>
      <c r="F30" s="82">
        <f t="shared" si="2"/>
      </c>
      <c r="G30" s="47">
        <f t="shared" si="0"/>
      </c>
      <c r="H30" s="49"/>
      <c r="I30" s="50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2" customHeight="1">
      <c r="A31" s="44" t="s">
        <v>51</v>
      </c>
      <c r="B31" s="46">
        <f>IF('Quarter 7'!B31&lt;1,"",'Quarter 7'!B31)</f>
      </c>
      <c r="C31" s="46">
        <f>IF('Quarter 7'!E31&lt;1,"",'Quarter 7'!E31)</f>
      </c>
      <c r="D31" s="45"/>
      <c r="E31" s="47">
        <f t="shared" si="1"/>
      </c>
      <c r="F31" s="82">
        <f t="shared" si="2"/>
      </c>
      <c r="G31" s="47">
        <f t="shared" si="0"/>
      </c>
      <c r="H31" s="49"/>
      <c r="I31" s="50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2" customHeight="1">
      <c r="A32" s="44" t="s">
        <v>52</v>
      </c>
      <c r="B32" s="46">
        <f>IF('Quarter 7'!B32&lt;1,"",'Quarter 7'!B32)</f>
      </c>
      <c r="C32" s="46">
        <f>IF('Quarter 7'!E32&lt;1,"",'Quarter 7'!E32)</f>
      </c>
      <c r="D32" s="45"/>
      <c r="E32" s="47">
        <f t="shared" si="1"/>
      </c>
      <c r="F32" s="82">
        <f t="shared" si="2"/>
      </c>
      <c r="G32" s="47">
        <f t="shared" si="0"/>
      </c>
      <c r="H32" s="49"/>
      <c r="I32" s="50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2" customHeight="1">
      <c r="A33" s="44" t="s">
        <v>53</v>
      </c>
      <c r="B33" s="46">
        <f>IF('Quarter 7'!B33&lt;1,"",'Quarter 7'!B33)</f>
      </c>
      <c r="C33" s="46">
        <f>IF('Quarter 7'!E33&lt;1,"",'Quarter 7'!E33)</f>
      </c>
      <c r="D33" s="45"/>
      <c r="E33" s="47">
        <f t="shared" si="1"/>
      </c>
      <c r="F33" s="82">
        <f t="shared" si="2"/>
      </c>
      <c r="G33" s="47">
        <f t="shared" si="0"/>
      </c>
      <c r="H33" s="49"/>
      <c r="I33" s="50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2" customHeight="1">
      <c r="A34" s="44" t="s">
        <v>54</v>
      </c>
      <c r="B34" s="46">
        <f>IF('Quarter 7'!B34&lt;1,"",'Quarter 7'!B34)</f>
      </c>
      <c r="C34" s="46">
        <f>IF('Quarter 7'!E34&lt;1,"",'Quarter 7'!E34)</f>
      </c>
      <c r="D34" s="45"/>
      <c r="E34" s="47">
        <f t="shared" si="1"/>
      </c>
      <c r="F34" s="82">
        <f t="shared" si="2"/>
      </c>
      <c r="G34" s="47">
        <f t="shared" si="0"/>
      </c>
      <c r="H34" s="49"/>
      <c r="I34" s="50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ht="12" customHeight="1" thickBot="1">
      <c r="A35" s="52"/>
      <c r="B35" s="54"/>
      <c r="C35" s="54"/>
      <c r="D35" s="53"/>
      <c r="E35" s="54" t="s">
        <v>0</v>
      </c>
      <c r="F35" s="83"/>
      <c r="G35" s="54"/>
      <c r="H35" s="56"/>
      <c r="I35" s="37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ht="12" customHeight="1" thickBot="1">
      <c r="A36" s="57" t="s">
        <v>55</v>
      </c>
      <c r="B36" s="58">
        <f>SUM(B18:B34)</f>
        <v>0</v>
      </c>
      <c r="C36" s="58">
        <f>SUM(C18:C34)</f>
        <v>0</v>
      </c>
      <c r="D36" s="58">
        <f>SUM(D18:D34)</f>
        <v>0</v>
      </c>
      <c r="E36" s="58">
        <f>SUM(E18:E34)</f>
        <v>0</v>
      </c>
      <c r="F36" s="84">
        <f>IF(B36&lt;1,"",E36/B36)</f>
      </c>
      <c r="G36" s="58">
        <f>B36-E36</f>
        <v>0</v>
      </c>
      <c r="H36" s="60"/>
      <c r="I36" s="61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2" customHeight="1" thickBot="1" thickTop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2" customHeight="1" thickBot="1">
      <c r="A38" s="62" t="s">
        <v>56</v>
      </c>
      <c r="B38" s="63"/>
      <c r="C38" s="64" t="s">
        <v>57</v>
      </c>
      <c r="D38" s="65"/>
      <c r="E38" s="66" t="s">
        <v>58</v>
      </c>
      <c r="F38" s="67" t="s">
        <v>59</v>
      </c>
      <c r="G38" s="67"/>
      <c r="H38" s="67"/>
      <c r="I38" s="32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2" customHeight="1" thickBot="1">
      <c r="A39" s="68" t="s">
        <v>60</v>
      </c>
      <c r="B39" s="36"/>
      <c r="C39" s="41" t="s">
        <v>61</v>
      </c>
      <c r="D39" s="40" t="s">
        <v>62</v>
      </c>
      <c r="E39" s="41" t="s">
        <v>63</v>
      </c>
      <c r="F39" s="69"/>
      <c r="G39" s="69"/>
      <c r="H39" s="69"/>
      <c r="I39" s="70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2" customHeight="1" thickBot="1">
      <c r="A40" s="71" t="s">
        <v>64</v>
      </c>
      <c r="B40" s="72"/>
      <c r="C40" s="73" t="e">
        <f>IF('Quarter 7'!D40="",'Quarter 7'!C40,'Quarter 7'!D40)</f>
        <v>#DIV/0!</v>
      </c>
      <c r="D40" s="102" t="e">
        <f>D36/B36+C40</f>
        <v>#DIV/0!</v>
      </c>
      <c r="E40" s="73" t="e">
        <f>IF(D40="",1-C40,1-D40)</f>
        <v>#DIV/0!</v>
      </c>
      <c r="F40" s="74"/>
      <c r="G40" s="74"/>
      <c r="H40" s="75"/>
      <c r="I40" s="43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ht="12" customHeight="1">
      <c r="A41" s="12" t="s">
        <v>65</v>
      </c>
      <c r="B41" s="12"/>
      <c r="C41" s="12"/>
      <c r="D41" s="12"/>
      <c r="E41" s="12"/>
      <c r="F41" s="12"/>
      <c r="G41" s="12"/>
      <c r="H41" s="12"/>
      <c r="I41" s="12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2" customHeight="1">
      <c r="A42" s="76" t="s">
        <v>66</v>
      </c>
      <c r="B42" s="76"/>
      <c r="C42" s="76"/>
      <c r="D42" s="76"/>
      <c r="E42" s="76"/>
      <c r="F42" s="76"/>
      <c r="G42" s="76"/>
      <c r="H42" s="12"/>
      <c r="I42" s="12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12" customHeight="1">
      <c r="A43" s="5"/>
      <c r="B43" s="77"/>
      <c r="C43" s="77"/>
      <c r="D43" s="77"/>
      <c r="E43" s="77"/>
      <c r="F43" s="77"/>
      <c r="G43" s="77"/>
      <c r="H43" s="5"/>
      <c r="I43" s="5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2" customHeight="1">
      <c r="A44" s="78"/>
      <c r="B44" s="78"/>
      <c r="C44" s="78"/>
      <c r="D44" s="78"/>
      <c r="E44" s="78"/>
      <c r="F44" s="79"/>
      <c r="G44" s="78"/>
      <c r="H44" s="11"/>
      <c r="I44" s="11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1:256" ht="12" customHeight="1">
      <c r="A45" s="78"/>
      <c r="B45" s="78"/>
      <c r="C45" s="78"/>
      <c r="D45" s="78"/>
      <c r="E45" s="78"/>
      <c r="F45" s="78"/>
      <c r="G45" s="78"/>
      <c r="H45" s="11"/>
      <c r="I45" s="11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1:256" ht="12" customHeight="1">
      <c r="A46" s="78"/>
      <c r="B46" s="78"/>
      <c r="C46" s="78"/>
      <c r="D46" s="78"/>
      <c r="E46" s="78"/>
      <c r="F46" s="78"/>
      <c r="G46" s="78"/>
      <c r="H46" s="11"/>
      <c r="I46" s="11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</row>
    <row r="47" spans="1:256" ht="12" customHeight="1">
      <c r="A47" s="78"/>
      <c r="B47" s="78"/>
      <c r="C47" s="78"/>
      <c r="D47" s="78"/>
      <c r="E47" s="78"/>
      <c r="F47" s="78"/>
      <c r="G47" s="78"/>
      <c r="H47" s="11"/>
      <c r="I47" s="11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</row>
    <row r="48" spans="1:256" ht="12" customHeight="1">
      <c r="A48" s="78"/>
      <c r="B48" s="78"/>
      <c r="C48" s="78"/>
      <c r="D48" s="78"/>
      <c r="E48" s="78"/>
      <c r="F48" s="78"/>
      <c r="G48" s="78"/>
      <c r="H48" s="11"/>
      <c r="I48" s="11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</row>
    <row r="49" spans="1:256" ht="12" customHeight="1">
      <c r="A49" s="76" t="s">
        <v>67</v>
      </c>
      <c r="B49" s="12"/>
      <c r="C49" s="12"/>
      <c r="D49" s="4"/>
      <c r="E49" s="4"/>
      <c r="F49" s="4"/>
      <c r="G49" s="4"/>
      <c r="H49" s="12"/>
      <c r="I49" s="12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</row>
  </sheetData>
  <sheetProtection/>
  <printOptions/>
  <pageMargins left="0.5" right="0.5" top="0.5" bottom="0.5" header="0.5" footer="0.5"/>
  <pageSetup horizontalDpi="600" verticalDpi="600" orientation="landscape" scale="91" r:id="rId1"/>
  <headerFooter alignWithMargins="0">
    <oddHeader>&amp;L&amp;8Form Q/M Report January 2007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M32"/>
  <sheetViews>
    <sheetView defaultGridColor="0" zoomScale="75" zoomScaleNormal="75" zoomScalePageLayoutView="0" colorId="22" workbookViewId="0" topLeftCell="A1">
      <selection activeCell="H17" sqref="H17"/>
    </sheetView>
  </sheetViews>
  <sheetFormatPr defaultColWidth="9.6640625" defaultRowHeight="15"/>
  <cols>
    <col min="1" max="5" width="9.6640625" style="1" customWidth="1"/>
    <col min="6" max="6" width="5.6640625" style="1" customWidth="1"/>
    <col min="7" max="7" width="14.6640625" style="1" customWidth="1"/>
    <col min="8" max="9" width="9.6640625" style="94" customWidth="1"/>
    <col min="10" max="10" width="5.6640625" style="0" customWidth="1"/>
    <col min="11" max="11" width="9.6640625" style="0" customWidth="1"/>
    <col min="12" max="12" width="3.6640625" style="0" customWidth="1"/>
  </cols>
  <sheetData>
    <row r="1" spans="1:13" ht="15" customHeight="1">
      <c r="A1" s="85" t="s">
        <v>71</v>
      </c>
      <c r="C1" s="86"/>
      <c r="D1" s="86"/>
      <c r="E1" s="86"/>
      <c r="G1" s="1" t="s">
        <v>72</v>
      </c>
      <c r="H1" s="86"/>
      <c r="I1" s="86"/>
      <c r="J1" s="1"/>
      <c r="K1" s="1" t="s">
        <v>73</v>
      </c>
      <c r="L1" s="1"/>
      <c r="M1" s="87"/>
    </row>
    <row r="2" ht="15" customHeight="1"/>
    <row r="3" ht="15" customHeight="1">
      <c r="A3" s="1" t="s">
        <v>74</v>
      </c>
    </row>
    <row r="4" spans="1:13" ht="15" customHeigh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1:13" ht="15" customHeight="1">
      <c r="A5" s="86"/>
      <c r="B5" s="86"/>
      <c r="C5" s="86"/>
      <c r="D5" s="86"/>
      <c r="E5" s="86"/>
      <c r="F5" s="86"/>
      <c r="G5" s="86"/>
      <c r="H5" s="95"/>
      <c r="I5" s="95"/>
      <c r="J5" s="86"/>
      <c r="K5" s="86"/>
      <c r="L5" s="86"/>
      <c r="M5" s="86"/>
    </row>
    <row r="6" spans="1:13" ht="15" customHeight="1">
      <c r="A6" s="86"/>
      <c r="B6" s="86"/>
      <c r="C6" s="86"/>
      <c r="D6" s="86"/>
      <c r="E6" s="86"/>
      <c r="F6" s="86"/>
      <c r="G6" s="86"/>
      <c r="H6" s="95"/>
      <c r="I6" s="95"/>
      <c r="J6" s="86"/>
      <c r="K6" s="86"/>
      <c r="L6" s="86"/>
      <c r="M6" s="86"/>
    </row>
    <row r="7" spans="1:13" ht="15" customHeight="1">
      <c r="A7" s="86"/>
      <c r="B7" s="86"/>
      <c r="C7" s="86"/>
      <c r="D7" s="86"/>
      <c r="E7" s="86"/>
      <c r="F7" s="86"/>
      <c r="G7" s="86"/>
      <c r="H7" s="95"/>
      <c r="I7" s="95"/>
      <c r="J7" s="86"/>
      <c r="K7" s="86"/>
      <c r="L7" s="86"/>
      <c r="M7" s="86"/>
    </row>
    <row r="8" spans="1:13" ht="15" customHeight="1">
      <c r="A8" s="86"/>
      <c r="B8" s="86"/>
      <c r="C8" s="86"/>
      <c r="D8" s="86"/>
      <c r="E8" s="86"/>
      <c r="F8" s="86"/>
      <c r="G8" s="86"/>
      <c r="H8" s="95"/>
      <c r="I8" s="95"/>
      <c r="J8" s="86"/>
      <c r="K8" s="86"/>
      <c r="L8" s="86"/>
      <c r="M8" s="86"/>
    </row>
    <row r="9" spans="1:13" ht="15" customHeight="1">
      <c r="A9" s="86"/>
      <c r="B9" s="86"/>
      <c r="C9" s="86"/>
      <c r="D9" s="86"/>
      <c r="E9" s="86"/>
      <c r="F9" s="86"/>
      <c r="G9" s="86"/>
      <c r="H9" s="95"/>
      <c r="I9" s="95"/>
      <c r="J9" s="86"/>
      <c r="K9" s="86"/>
      <c r="L9" s="86"/>
      <c r="M9" s="86"/>
    </row>
    <row r="10" spans="1:13" ht="15" customHeight="1">
      <c r="A10" s="86"/>
      <c r="B10" s="86"/>
      <c r="C10" s="86"/>
      <c r="D10" s="86"/>
      <c r="E10" s="86"/>
      <c r="F10" s="86"/>
      <c r="G10" s="86"/>
      <c r="H10" s="95"/>
      <c r="I10" s="95"/>
      <c r="J10" s="86"/>
      <c r="K10" s="86"/>
      <c r="L10" s="86"/>
      <c r="M10" s="86"/>
    </row>
    <row r="11" spans="1:13" ht="15" customHeight="1">
      <c r="A11" s="86"/>
      <c r="B11" s="86"/>
      <c r="C11" s="86"/>
      <c r="D11" s="86"/>
      <c r="E11" s="86"/>
      <c r="F11" s="86"/>
      <c r="G11" s="86"/>
      <c r="H11" s="95"/>
      <c r="I11" s="95"/>
      <c r="J11" s="86"/>
      <c r="K11" s="86"/>
      <c r="L11" s="86"/>
      <c r="M11" s="86"/>
    </row>
    <row r="12" spans="1:13" ht="15" customHeight="1">
      <c r="A12" s="86"/>
      <c r="B12" s="86"/>
      <c r="C12" s="86"/>
      <c r="D12" s="86"/>
      <c r="E12" s="86"/>
      <c r="F12" s="86"/>
      <c r="G12" s="86"/>
      <c r="H12" s="95"/>
      <c r="I12" s="95"/>
      <c r="J12" s="86"/>
      <c r="K12" s="86"/>
      <c r="L12" s="86"/>
      <c r="M12" s="86"/>
    </row>
    <row r="13" spans="1:13" ht="15" customHeight="1">
      <c r="A13" s="86"/>
      <c r="B13" s="86"/>
      <c r="C13" s="86"/>
      <c r="D13" s="86"/>
      <c r="E13" s="86"/>
      <c r="F13" s="86"/>
      <c r="G13" s="86"/>
      <c r="H13" s="95"/>
      <c r="I13" s="95"/>
      <c r="J13" s="86"/>
      <c r="K13" s="86"/>
      <c r="L13" s="86"/>
      <c r="M13" s="86"/>
    </row>
    <row r="14" spans="1:13" ht="15" customHeight="1">
      <c r="A14" s="86"/>
      <c r="B14" s="86"/>
      <c r="C14" s="86"/>
      <c r="D14" s="86"/>
      <c r="E14" s="86"/>
      <c r="F14" s="86"/>
      <c r="G14" s="86"/>
      <c r="H14" s="95"/>
      <c r="I14" s="95"/>
      <c r="J14" s="86"/>
      <c r="K14" s="86"/>
      <c r="L14" s="86"/>
      <c r="M14" s="86"/>
    </row>
    <row r="15" spans="1:13" ht="15" customHeight="1">
      <c r="A15" s="86"/>
      <c r="B15" s="86"/>
      <c r="C15" s="86"/>
      <c r="D15" s="86"/>
      <c r="E15" s="86"/>
      <c r="F15" s="86"/>
      <c r="G15" s="86"/>
      <c r="H15" s="95"/>
      <c r="I15" s="95"/>
      <c r="J15" s="86"/>
      <c r="K15" s="86"/>
      <c r="L15" s="86"/>
      <c r="M15" s="86"/>
    </row>
    <row r="16" spans="1:13" ht="15" customHeight="1">
      <c r="A16" s="86"/>
      <c r="B16" s="86"/>
      <c r="C16" s="86"/>
      <c r="D16" s="86"/>
      <c r="E16" s="86"/>
      <c r="F16" s="86"/>
      <c r="G16" s="86"/>
      <c r="H16" s="95"/>
      <c r="I16" s="95"/>
      <c r="J16" s="86"/>
      <c r="K16" s="86"/>
      <c r="L16" s="86"/>
      <c r="M16" s="86"/>
    </row>
    <row r="17" spans="1:13" ht="15" customHeight="1">
      <c r="A17" s="86"/>
      <c r="B17" s="86"/>
      <c r="C17" s="86"/>
      <c r="D17" s="86"/>
      <c r="E17" s="86"/>
      <c r="F17" s="86"/>
      <c r="G17" s="86"/>
      <c r="H17" s="95"/>
      <c r="I17" s="95"/>
      <c r="J17" s="86"/>
      <c r="K17" s="86"/>
      <c r="L17" s="86"/>
      <c r="M17" s="86"/>
    </row>
    <row r="18" spans="1:13" ht="15" customHeight="1">
      <c r="A18" s="86"/>
      <c r="B18" s="86"/>
      <c r="C18" s="86"/>
      <c r="D18" s="86"/>
      <c r="E18" s="86"/>
      <c r="F18" s="86"/>
      <c r="G18" s="86"/>
      <c r="H18" s="95"/>
      <c r="I18" s="95"/>
      <c r="J18" s="86"/>
      <c r="K18" s="86"/>
      <c r="L18" s="86"/>
      <c r="M18" s="86"/>
    </row>
    <row r="19" spans="1:13" ht="15" customHeight="1">
      <c r="A19" s="86"/>
      <c r="B19" s="86"/>
      <c r="C19" s="86"/>
      <c r="D19" s="86"/>
      <c r="E19" s="86"/>
      <c r="F19" s="86"/>
      <c r="G19" s="86"/>
      <c r="H19" s="95"/>
      <c r="I19" s="95"/>
      <c r="J19" s="86"/>
      <c r="K19" s="86"/>
      <c r="L19" s="86"/>
      <c r="M19" s="86"/>
    </row>
    <row r="20" spans="1:13" ht="15" customHeight="1">
      <c r="A20" s="86"/>
      <c r="B20" s="86"/>
      <c r="C20" s="86"/>
      <c r="D20" s="86"/>
      <c r="E20" s="86"/>
      <c r="F20" s="86"/>
      <c r="G20" s="86"/>
      <c r="H20" s="95"/>
      <c r="I20" s="95"/>
      <c r="J20" s="86"/>
      <c r="K20" s="86"/>
      <c r="L20" s="86"/>
      <c r="M20" s="86"/>
    </row>
    <row r="21" spans="1:13" ht="15" customHeight="1">
      <c r="A21" s="86"/>
      <c r="B21" s="86"/>
      <c r="C21" s="86"/>
      <c r="D21" s="86"/>
      <c r="E21" s="86"/>
      <c r="F21" s="86"/>
      <c r="G21" s="86"/>
      <c r="H21" s="95"/>
      <c r="I21" s="95"/>
      <c r="J21" s="86"/>
      <c r="K21" s="86"/>
      <c r="L21" s="86"/>
      <c r="M21" s="86"/>
    </row>
    <row r="22" spans="1:13" ht="15" customHeight="1">
      <c r="A22" s="86"/>
      <c r="B22" s="86"/>
      <c r="C22" s="86"/>
      <c r="D22" s="86"/>
      <c r="E22" s="86"/>
      <c r="F22" s="86"/>
      <c r="G22" s="86"/>
      <c r="H22" s="95"/>
      <c r="I22" s="95"/>
      <c r="J22" s="86"/>
      <c r="K22" s="86"/>
      <c r="L22" s="86"/>
      <c r="M22" s="86"/>
    </row>
    <row r="23" spans="1:13" ht="15" customHeight="1">
      <c r="A23" s="86"/>
      <c r="B23" s="86"/>
      <c r="C23" s="86"/>
      <c r="D23" s="86"/>
      <c r="E23" s="86"/>
      <c r="F23" s="86"/>
      <c r="G23" s="86"/>
      <c r="H23" s="95"/>
      <c r="I23" s="95"/>
      <c r="J23" s="86"/>
      <c r="K23" s="86"/>
      <c r="L23" s="86"/>
      <c r="M23" s="86"/>
    </row>
    <row r="24" spans="1:13" ht="15" customHeight="1">
      <c r="A24" s="86"/>
      <c r="B24" s="86"/>
      <c r="C24" s="86"/>
      <c r="D24" s="86"/>
      <c r="E24" s="86"/>
      <c r="F24" s="86"/>
      <c r="G24" s="86"/>
      <c r="H24" s="95"/>
      <c r="I24" s="95"/>
      <c r="J24" s="86"/>
      <c r="K24" s="86"/>
      <c r="L24" s="86"/>
      <c r="M24" s="86"/>
    </row>
    <row r="25" spans="1:13" ht="15" customHeight="1">
      <c r="A25" s="86"/>
      <c r="B25" s="86"/>
      <c r="C25" s="86"/>
      <c r="D25" s="86"/>
      <c r="E25" s="86"/>
      <c r="F25" s="86"/>
      <c r="G25" s="86"/>
      <c r="H25" s="95"/>
      <c r="I25" s="95"/>
      <c r="J25" s="86"/>
      <c r="K25" s="86"/>
      <c r="L25" s="86"/>
      <c r="M25" s="86"/>
    </row>
    <row r="26" spans="1:13" ht="15" customHeight="1">
      <c r="A26" s="86"/>
      <c r="B26" s="86"/>
      <c r="C26" s="86"/>
      <c r="D26" s="86"/>
      <c r="E26" s="86"/>
      <c r="F26" s="86"/>
      <c r="G26" s="86"/>
      <c r="H26" s="95"/>
      <c r="I26" s="95"/>
      <c r="J26" s="86"/>
      <c r="K26" s="86"/>
      <c r="L26" s="86"/>
      <c r="M26" s="86"/>
    </row>
    <row r="27" spans="1:13" ht="15" customHeight="1">
      <c r="A27" s="86"/>
      <c r="B27" s="86"/>
      <c r="C27" s="86"/>
      <c r="D27" s="86"/>
      <c r="E27" s="86"/>
      <c r="F27" s="86"/>
      <c r="G27" s="86"/>
      <c r="H27" s="95"/>
      <c r="I27" s="95"/>
      <c r="J27" s="86"/>
      <c r="K27" s="86"/>
      <c r="L27" s="86"/>
      <c r="M27" s="86"/>
    </row>
    <row r="28" spans="1:13" ht="15" customHeight="1">
      <c r="A28" s="86"/>
      <c r="B28" s="86"/>
      <c r="C28" s="86"/>
      <c r="D28" s="86"/>
      <c r="E28" s="86"/>
      <c r="F28" s="86"/>
      <c r="G28" s="86"/>
      <c r="H28" s="95"/>
      <c r="I28" s="95"/>
      <c r="J28" s="86"/>
      <c r="K28" s="86"/>
      <c r="L28" s="86"/>
      <c r="M28" s="86"/>
    </row>
    <row r="29" spans="1:13" ht="15" customHeight="1">
      <c r="A29" s="86"/>
      <c r="B29" s="86"/>
      <c r="C29" s="86"/>
      <c r="D29" s="86"/>
      <c r="E29" s="86"/>
      <c r="F29" s="86"/>
      <c r="G29" s="86"/>
      <c r="H29" s="95"/>
      <c r="I29" s="95"/>
      <c r="J29" s="86"/>
      <c r="K29" s="86"/>
      <c r="L29" s="86"/>
      <c r="M29" s="86"/>
    </row>
    <row r="30" spans="1:13" ht="15" customHeight="1">
      <c r="A30" s="86"/>
      <c r="B30" s="86"/>
      <c r="C30" s="86"/>
      <c r="D30" s="86"/>
      <c r="E30" s="86"/>
      <c r="F30" s="86"/>
      <c r="G30" s="86"/>
      <c r="H30" s="95"/>
      <c r="I30" s="95"/>
      <c r="J30" s="86"/>
      <c r="K30" s="86"/>
      <c r="L30" s="86"/>
      <c r="M30" s="86"/>
    </row>
    <row r="31" spans="1:13" ht="15" customHeight="1">
      <c r="A31" s="86"/>
      <c r="B31" s="86"/>
      <c r="C31" s="86"/>
      <c r="D31" s="86"/>
      <c r="E31" s="86"/>
      <c r="F31" s="86"/>
      <c r="G31" s="86"/>
      <c r="H31" s="95"/>
      <c r="I31" s="95"/>
      <c r="J31" s="86"/>
      <c r="K31" s="86"/>
      <c r="L31" s="86"/>
      <c r="M31" s="86"/>
    </row>
    <row r="32" ht="15" customHeight="1">
      <c r="A32" s="1" t="s">
        <v>92</v>
      </c>
    </row>
  </sheetData>
  <sheetProtection/>
  <printOptions/>
  <pageMargins left="0.5" right="0.5" top="0.5" bottom="0.5" header="0.5" footer="0.5"/>
  <pageSetup horizontalDpi="600" verticalDpi="6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FHFC</dc:creator>
  <cp:keywords/>
  <dc:description/>
  <cp:lastModifiedBy>Bryan Barber</cp:lastModifiedBy>
  <cp:lastPrinted>2010-09-08T15:29:14Z</cp:lastPrinted>
  <dcterms:created xsi:type="dcterms:W3CDTF">1999-05-27T14:35:16Z</dcterms:created>
  <dcterms:modified xsi:type="dcterms:W3CDTF">2023-12-15T17:04:02Z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0x010100BCFB2C1F95E10B43A73DAC8A7F73581C</vt:lpwstr>
  </property>
</Properties>
</file>