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housing.sharepoint.com/sites/SP/SHIP/SHIP Main/Administrative/Program Documents/LHAP Template Documents/2025/"/>
    </mc:Choice>
  </mc:AlternateContent>
  <xr:revisionPtr revIDLastSave="0" documentId="8_{5493130C-F45C-4A13-B8C1-BF02ABB46C14}" xr6:coauthVersionLast="47" xr6:coauthVersionMax="47" xr10:uidLastSave="{00000000-0000-0000-0000-000000000000}"/>
  <bookViews>
    <workbookView xWindow="-108" yWindow="-108" windowWidth="23256" windowHeight="12456" tabRatio="602" activeTab="2" xr2:uid="{00000000-000D-0000-FFFF-FFFF00000000}"/>
  </bookViews>
  <sheets>
    <sheet name="2025-2026" sheetId="10" r:id="rId1"/>
    <sheet name="2026-2027" sheetId="7" r:id="rId2"/>
    <sheet name="2027-2028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0" l="1"/>
  <c r="J9" i="10"/>
  <c r="D41" i="8" l="1"/>
  <c r="E41" i="8" s="1"/>
  <c r="D40" i="8"/>
  <c r="E40" i="8" s="1"/>
  <c r="D39" i="8"/>
  <c r="F40" i="8" s="1"/>
  <c r="F32" i="8"/>
  <c r="H32" i="8" s="1"/>
  <c r="H30" i="8"/>
  <c r="F30" i="8"/>
  <c r="D30" i="8"/>
  <c r="M29" i="8"/>
  <c r="K29" i="8"/>
  <c r="J29" i="8"/>
  <c r="M28" i="8"/>
  <c r="K28" i="8"/>
  <c r="J28" i="8"/>
  <c r="M27" i="8"/>
  <c r="K27" i="8"/>
  <c r="J27" i="8"/>
  <c r="M26" i="8"/>
  <c r="K26" i="8"/>
  <c r="J26" i="8"/>
  <c r="M25" i="8"/>
  <c r="K25" i="8"/>
  <c r="J25" i="8"/>
  <c r="M24" i="8"/>
  <c r="K24" i="8"/>
  <c r="J24" i="8"/>
  <c r="F21" i="8"/>
  <c r="C21" i="8"/>
  <c r="H19" i="8"/>
  <c r="F19" i="8"/>
  <c r="D19" i="8"/>
  <c r="M18" i="8"/>
  <c r="K18" i="8"/>
  <c r="J18" i="8"/>
  <c r="L18" i="8" s="1"/>
  <c r="M17" i="8"/>
  <c r="K17" i="8"/>
  <c r="J17" i="8"/>
  <c r="M16" i="8"/>
  <c r="K16" i="8"/>
  <c r="J16" i="8"/>
  <c r="M15" i="8"/>
  <c r="K15" i="8"/>
  <c r="J15" i="8"/>
  <c r="L15" i="8" s="1"/>
  <c r="M14" i="8"/>
  <c r="K14" i="8"/>
  <c r="J14" i="8"/>
  <c r="L14" i="8" s="1"/>
  <c r="M13" i="8"/>
  <c r="K13" i="8"/>
  <c r="J13" i="8"/>
  <c r="M12" i="8"/>
  <c r="K12" i="8"/>
  <c r="J12" i="8"/>
  <c r="L12" i="8" s="1"/>
  <c r="M11" i="8"/>
  <c r="K11" i="8"/>
  <c r="J11" i="8"/>
  <c r="M10" i="8"/>
  <c r="K10" i="8"/>
  <c r="J10" i="8"/>
  <c r="L10" i="8" s="1"/>
  <c r="M9" i="8"/>
  <c r="K9" i="8"/>
  <c r="J9" i="8"/>
  <c r="D41" i="7"/>
  <c r="E41" i="7" s="1"/>
  <c r="D40" i="7"/>
  <c r="E40" i="7" s="1"/>
  <c r="D39" i="7"/>
  <c r="F32" i="7"/>
  <c r="H32" i="7" s="1"/>
  <c r="H30" i="7"/>
  <c r="F30" i="7"/>
  <c r="D30" i="7"/>
  <c r="M29" i="7"/>
  <c r="K29" i="7"/>
  <c r="J29" i="7"/>
  <c r="M28" i="7"/>
  <c r="K28" i="7"/>
  <c r="J28" i="7"/>
  <c r="M27" i="7"/>
  <c r="K27" i="7"/>
  <c r="J27" i="7"/>
  <c r="M26" i="7"/>
  <c r="K26" i="7"/>
  <c r="J26" i="7"/>
  <c r="L26" i="7" s="1"/>
  <c r="M25" i="7"/>
  <c r="K25" i="7"/>
  <c r="J25" i="7"/>
  <c r="M24" i="7"/>
  <c r="K24" i="7"/>
  <c r="J24" i="7"/>
  <c r="F21" i="7"/>
  <c r="C21" i="7"/>
  <c r="H19" i="7"/>
  <c r="F19" i="7"/>
  <c r="D19" i="7"/>
  <c r="M18" i="7"/>
  <c r="K18" i="7"/>
  <c r="J18" i="7"/>
  <c r="M17" i="7"/>
  <c r="K17" i="7"/>
  <c r="J17" i="7"/>
  <c r="M16" i="7"/>
  <c r="K16" i="7"/>
  <c r="J16" i="7"/>
  <c r="L16" i="7" s="1"/>
  <c r="M15" i="7"/>
  <c r="K15" i="7"/>
  <c r="J15" i="7"/>
  <c r="L15" i="7" s="1"/>
  <c r="M14" i="7"/>
  <c r="K14" i="7"/>
  <c r="J14" i="7"/>
  <c r="M13" i="7"/>
  <c r="K13" i="7"/>
  <c r="J13" i="7"/>
  <c r="M12" i="7"/>
  <c r="K12" i="7"/>
  <c r="J12" i="7"/>
  <c r="L12" i="7" s="1"/>
  <c r="M11" i="7"/>
  <c r="K11" i="7"/>
  <c r="J11" i="7"/>
  <c r="M10" i="7"/>
  <c r="K10" i="7"/>
  <c r="J10" i="7"/>
  <c r="M9" i="7"/>
  <c r="K9" i="7"/>
  <c r="J9" i="7"/>
  <c r="J19" i="7" l="1"/>
  <c r="M19" i="7"/>
  <c r="L17" i="7"/>
  <c r="L16" i="8"/>
  <c r="L11" i="8"/>
  <c r="L25" i="8"/>
  <c r="L28" i="8"/>
  <c r="L13" i="7"/>
  <c r="L27" i="7"/>
  <c r="L26" i="8"/>
  <c r="L11" i="7"/>
  <c r="K19" i="8"/>
  <c r="L28" i="7"/>
  <c r="J30" i="7"/>
  <c r="D36" i="7" s="1"/>
  <c r="F36" i="7" s="1"/>
  <c r="M30" i="8"/>
  <c r="M19" i="8"/>
  <c r="M30" i="7"/>
  <c r="K30" i="7"/>
  <c r="L14" i="7"/>
  <c r="L25" i="7"/>
  <c r="J19" i="8"/>
  <c r="L17" i="8"/>
  <c r="K19" i="7"/>
  <c r="L29" i="8"/>
  <c r="F39" i="8"/>
  <c r="F40" i="7"/>
  <c r="J30" i="8"/>
  <c r="L10" i="7"/>
  <c r="L18" i="7"/>
  <c r="L29" i="7"/>
  <c r="F39" i="7"/>
  <c r="L13" i="8"/>
  <c r="K30" i="8"/>
  <c r="L27" i="8"/>
  <c r="L9" i="8"/>
  <c r="L24" i="8"/>
  <c r="E39" i="8"/>
  <c r="L9" i="7"/>
  <c r="L24" i="7"/>
  <c r="E39" i="7"/>
  <c r="C21" i="10"/>
  <c r="F21" i="10"/>
  <c r="L19" i="8" l="1"/>
  <c r="L30" i="8"/>
  <c r="D38" i="8" s="1"/>
  <c r="F38" i="8" s="1"/>
  <c r="L30" i="7"/>
  <c r="D38" i="7" s="1"/>
  <c r="F38" i="7" s="1"/>
  <c r="L19" i="7"/>
  <c r="D34" i="7" s="1"/>
  <c r="F34" i="7" s="1"/>
  <c r="D36" i="8"/>
  <c r="F36" i="8" s="1"/>
  <c r="D37" i="8"/>
  <c r="F37" i="8" s="1"/>
  <c r="D34" i="8"/>
  <c r="F34" i="8" s="1"/>
  <c r="D37" i="7"/>
  <c r="F37" i="7" s="1"/>
  <c r="J28" i="10"/>
  <c r="K28" i="10"/>
  <c r="M28" i="10"/>
  <c r="L28" i="10" l="1"/>
  <c r="J18" i="10"/>
  <c r="K18" i="10"/>
  <c r="L18" i="10"/>
  <c r="M18" i="10"/>
  <c r="J17" i="10"/>
  <c r="L17" i="10" s="1"/>
  <c r="K17" i="10"/>
  <c r="M17" i="10"/>
  <c r="D41" i="10"/>
  <c r="E41" i="10" s="1"/>
  <c r="D40" i="10"/>
  <c r="E40" i="10" s="1"/>
  <c r="D39" i="10"/>
  <c r="F32" i="10"/>
  <c r="H32" i="10" s="1"/>
  <c r="H30" i="10"/>
  <c r="F30" i="10"/>
  <c r="D30" i="10"/>
  <c r="M29" i="10"/>
  <c r="K29" i="10"/>
  <c r="J29" i="10"/>
  <c r="M27" i="10"/>
  <c r="K27" i="10"/>
  <c r="J27" i="10"/>
  <c r="M26" i="10"/>
  <c r="K26" i="10"/>
  <c r="J26" i="10"/>
  <c r="M25" i="10"/>
  <c r="K25" i="10"/>
  <c r="J25" i="10"/>
  <c r="M24" i="10"/>
  <c r="K24" i="10"/>
  <c r="J24" i="10"/>
  <c r="H19" i="10"/>
  <c r="F19" i="10"/>
  <c r="D19" i="10"/>
  <c r="M16" i="10"/>
  <c r="K16" i="10"/>
  <c r="J16" i="10"/>
  <c r="M15" i="10"/>
  <c r="K15" i="10"/>
  <c r="J15" i="10"/>
  <c r="M14" i="10"/>
  <c r="K14" i="10"/>
  <c r="J14" i="10"/>
  <c r="M13" i="10"/>
  <c r="J13" i="10"/>
  <c r="M12" i="10"/>
  <c r="K12" i="10"/>
  <c r="J12" i="10"/>
  <c r="M11" i="10"/>
  <c r="K11" i="10"/>
  <c r="J11" i="10"/>
  <c r="M10" i="10"/>
  <c r="K10" i="10"/>
  <c r="J10" i="10"/>
  <c r="M9" i="10"/>
  <c r="K9" i="10"/>
  <c r="K19" i="10" l="1"/>
  <c r="J19" i="10"/>
  <c r="M19" i="10"/>
  <c r="F40" i="10"/>
  <c r="L27" i="10"/>
  <c r="M30" i="10"/>
  <c r="L10" i="10"/>
  <c r="L14" i="10"/>
  <c r="L11" i="10"/>
  <c r="L15" i="10"/>
  <c r="L26" i="10"/>
  <c r="J30" i="10"/>
  <c r="L25" i="10"/>
  <c r="L13" i="10"/>
  <c r="K30" i="10"/>
  <c r="L29" i="10"/>
  <c r="L12" i="10"/>
  <c r="L16" i="10"/>
  <c r="L24" i="10"/>
  <c r="E39" i="10"/>
  <c r="L9" i="10"/>
  <c r="F39" i="10"/>
  <c r="D36" i="10" l="1"/>
  <c r="F36" i="10" s="1"/>
  <c r="L19" i="10"/>
  <c r="D37" i="10" s="1"/>
  <c r="F37" i="10" s="1"/>
  <c r="L30" i="10"/>
  <c r="D38" i="10" s="1"/>
  <c r="F38" i="10" s="1"/>
  <c r="D34" i="10" l="1"/>
  <c r="F34" i="10" s="1"/>
</calcChain>
</file>

<file path=xl/sharedStrings.xml><?xml version="1.0" encoding="utf-8"?>
<sst xmlns="http://schemas.openxmlformats.org/spreadsheetml/2006/main" count="153" uniqueCount="40">
  <si>
    <t>FLORIDA HOUSING FINANCE CORPORATION</t>
  </si>
  <si>
    <t xml:space="preserve">Name of Local Government: </t>
  </si>
  <si>
    <t>New Construction</t>
  </si>
  <si>
    <t>Without Construction</t>
  </si>
  <si>
    <t>Total</t>
  </si>
  <si>
    <t>Units</t>
  </si>
  <si>
    <t xml:space="preserve"> </t>
  </si>
  <si>
    <t>Administration Fees</t>
  </si>
  <si>
    <t>Home Ownership Counseling</t>
  </si>
  <si>
    <t>New</t>
  </si>
  <si>
    <t>Existing</t>
  </si>
  <si>
    <t>Moderate Income</t>
  </si>
  <si>
    <t>HOUSING DELIVERY GOALS CHART</t>
  </si>
  <si>
    <t>Code</t>
  </si>
  <si>
    <t>Homeownership</t>
  </si>
  <si>
    <t>Rental</t>
  </si>
  <si>
    <t>Strategies</t>
  </si>
  <si>
    <t xml:space="preserve">       Purchase Price Limits:</t>
  </si>
  <si>
    <t>Percentage Construction/Rehab (75% requirement)</t>
  </si>
  <si>
    <t>Homeownership % (65% requirement)</t>
  </si>
  <si>
    <t>Estimated Funds (Anticipated allocation only):</t>
  </si>
  <si>
    <t>VLI Units</t>
  </si>
  <si>
    <t>Max. SHIP Award</t>
  </si>
  <si>
    <t>LI Units</t>
  </si>
  <si>
    <t>Mod Units</t>
  </si>
  <si>
    <t>Qualifies for 75% set-aside</t>
  </si>
  <si>
    <t>Set-Asides</t>
  </si>
  <si>
    <t>Total Homeownership</t>
  </si>
  <si>
    <t xml:space="preserve">Total Rental </t>
  </si>
  <si>
    <t>Very-Low Income (30% requirement)</t>
  </si>
  <si>
    <t>Low Income (30% requirement)</t>
  </si>
  <si>
    <t>Yes</t>
  </si>
  <si>
    <t>No</t>
  </si>
  <si>
    <t>Total All Funds</t>
  </si>
  <si>
    <t>Rental Restriction (25%)</t>
  </si>
  <si>
    <t>2025-2026</t>
  </si>
  <si>
    <t>2026-2027</t>
  </si>
  <si>
    <t>\</t>
  </si>
  <si>
    <t>LHAP Exhibt C 2024</t>
  </si>
  <si>
    <t>2027-2028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</si>
</sst>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_)"/>
    <numFmt numFmtId="165" formatCode="0.0%"/>
  </numFmts>
  <fonts count="9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Font="1" applyFill="1" applyBorder="1" applyAlignment="1" applyProtection="1">
      <alignment horizontal="centerContinuous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7" fontId="4" fillId="0" borderId="4" xfId="0" applyNumberFormat="1" applyFont="1" applyFill="1" applyBorder="1" applyAlignment="1" applyProtection="1">
      <alignment horizontal="right" vertical="center" wrapText="1"/>
    </xf>
    <xf numFmtId="164" fontId="4" fillId="0" borderId="4" xfId="0" applyNumberFormat="1" applyFont="1" applyFill="1" applyBorder="1" applyAlignment="1" applyProtection="1">
      <alignment horizontal="right" vertical="center" wrapText="1"/>
    </xf>
    <xf numFmtId="5" fontId="4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39" fontId="4" fillId="0" borderId="0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Border="1" applyAlignment="1" applyProtection="1">
      <alignment horizontal="right" vertical="center" wrapText="1"/>
    </xf>
    <xf numFmtId="7" fontId="4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 wrapText="1"/>
      <protection locked="0"/>
    </xf>
    <xf numFmtId="39" fontId="4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165" fontId="4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7" fontId="4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</xf>
    <xf numFmtId="7" fontId="4" fillId="2" borderId="4" xfId="0" applyNumberFormat="1" applyFont="1" applyFill="1" applyBorder="1" applyAlignment="1" applyProtection="1">
      <alignment horizontal="right" vertical="center" wrapText="1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164" fontId="4" fillId="2" borderId="11" xfId="0" applyNumberFormat="1" applyFont="1" applyFill="1" applyBorder="1" applyAlignment="1" applyProtection="1">
      <alignment horizontal="right" vertical="center" wrapText="1"/>
    </xf>
    <xf numFmtId="42" fontId="4" fillId="3" borderId="4" xfId="2" applyNumberFormat="1" applyFont="1" applyFill="1" applyBorder="1" applyAlignment="1" applyProtection="1">
      <alignment horizontal="righ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64" fontId="4" fillId="3" borderId="4" xfId="0" applyNumberFormat="1" applyFont="1" applyFill="1" applyBorder="1" applyAlignment="1" applyProtection="1">
      <alignment horizontal="right" vertical="center" wrapText="1"/>
      <protection locked="0"/>
    </xf>
    <xf numFmtId="5" fontId="4" fillId="3" borderId="4" xfId="0" applyNumberFormat="1" applyFont="1" applyFill="1" applyBorder="1" applyAlignment="1" applyProtection="1">
      <alignment horizontal="right" vertical="center" wrapText="1"/>
      <protection locked="0"/>
    </xf>
    <xf numFmtId="7" fontId="4" fillId="0" borderId="0" xfId="0" applyNumberFormat="1" applyFont="1" applyFill="1" applyBorder="1" applyAlignment="1" applyProtection="1">
      <alignment vertical="center" wrapText="1"/>
      <protection locked="0"/>
    </xf>
    <xf numFmtId="42" fontId="4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3" fillId="0" borderId="19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7" fontId="7" fillId="2" borderId="4" xfId="0" applyNumberFormat="1" applyFont="1" applyFill="1" applyBorder="1" applyAlignment="1" applyProtection="1">
      <alignment horizontal="right" vertical="center" wrapText="1"/>
    </xf>
    <xf numFmtId="7" fontId="7" fillId="2" borderId="1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7" fontId="4" fillId="0" borderId="4" xfId="0" applyNumberFormat="1" applyFont="1" applyFill="1" applyBorder="1" applyAlignment="1" applyProtection="1">
      <alignment horizontal="right" vertical="center" wrapText="1"/>
      <protection hidden="1"/>
    </xf>
    <xf numFmtId="164" fontId="4" fillId="0" borderId="4" xfId="0" applyNumberFormat="1" applyFont="1" applyFill="1" applyBorder="1" applyAlignment="1" applyProtection="1">
      <alignment horizontal="right" vertical="center" wrapText="1"/>
      <protection hidden="1"/>
    </xf>
    <xf numFmtId="42" fontId="4" fillId="0" borderId="4" xfId="0" applyNumberFormat="1" applyFont="1" applyFill="1" applyBorder="1" applyAlignment="1" applyProtection="1">
      <alignment vertical="center" wrapText="1"/>
      <protection hidden="1"/>
    </xf>
    <xf numFmtId="165" fontId="4" fillId="0" borderId="15" xfId="0" applyNumberFormat="1" applyFont="1" applyFill="1" applyBorder="1" applyAlignment="1" applyProtection="1">
      <alignment vertical="center" wrapText="1"/>
      <protection hidden="1"/>
    </xf>
    <xf numFmtId="165" fontId="4" fillId="0" borderId="10" xfId="0" applyNumberFormat="1" applyFont="1" applyFill="1" applyBorder="1" applyAlignment="1" applyProtection="1">
      <alignment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7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4" xfId="0" applyFont="1" applyFill="1" applyBorder="1" applyAlignment="1" applyProtection="1">
      <alignment vertical="center" wrapText="1"/>
      <protection hidden="1"/>
    </xf>
    <xf numFmtId="0" fontId="3" fillId="0" borderId="4" xfId="0" applyFont="1" applyFill="1" applyBorder="1" applyAlignment="1" applyProtection="1">
      <alignment vertical="center" wrapText="1"/>
      <protection locked="0" hidden="1"/>
    </xf>
    <xf numFmtId="0" fontId="3" fillId="0" borderId="15" xfId="0" applyFont="1" applyFill="1" applyBorder="1" applyAlignment="1" applyProtection="1">
      <alignment vertical="center" wrapText="1"/>
      <protection hidden="1"/>
    </xf>
    <xf numFmtId="0" fontId="3" fillId="0" borderId="11" xfId="0" applyFont="1" applyFill="1" applyBorder="1" applyAlignment="1" applyProtection="1">
      <alignment vertical="center" wrapText="1"/>
      <protection locked="0" hidden="1"/>
    </xf>
    <xf numFmtId="0" fontId="3" fillId="0" borderId="11" xfId="0" applyFont="1" applyFill="1" applyBorder="1" applyAlignment="1" applyProtection="1">
      <alignment vertical="center" wrapText="1"/>
      <protection hidden="1"/>
    </xf>
    <xf numFmtId="0" fontId="3" fillId="0" borderId="19" xfId="0" applyFont="1" applyFill="1" applyBorder="1" applyAlignment="1" applyProtection="1">
      <alignment vertical="center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left" vertical="center" wrapText="1"/>
      <protection hidden="1"/>
    </xf>
    <xf numFmtId="0" fontId="3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11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right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42" fontId="3" fillId="3" borderId="5" xfId="2" applyNumberFormat="1" applyFont="1" applyFill="1" applyBorder="1" applyAlignment="1" applyProtection="1">
      <alignment horizontal="left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7" fontId="8" fillId="0" borderId="27" xfId="0" applyNumberFormat="1" applyFont="1" applyFill="1" applyBorder="1" applyAlignment="1" applyProtection="1">
      <alignment horizontal="center" vertical="center" wrapText="1"/>
    </xf>
    <xf numFmtId="7" fontId="8" fillId="0" borderId="25" xfId="0" applyNumberFormat="1" applyFont="1" applyFill="1" applyBorder="1" applyAlignment="1" applyProtection="1">
      <alignment horizontal="center" vertical="center" wrapText="1"/>
      <protection hidden="1"/>
    </xf>
    <xf numFmtId="164" fontId="8" fillId="0" borderId="26" xfId="0" applyNumberFormat="1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left" vertical="center" wrapText="1"/>
    </xf>
    <xf numFmtId="42" fontId="4" fillId="3" borderId="17" xfId="0" applyNumberFormat="1" applyFont="1" applyFill="1" applyBorder="1" applyAlignment="1" applyProtection="1">
      <alignment horizontal="left" vertical="center" wrapText="1"/>
      <protection locked="0"/>
    </xf>
    <xf numFmtId="42" fontId="4" fillId="3" borderId="18" xfId="0" applyNumberFormat="1" applyFont="1" applyFill="1" applyBorder="1" applyAlignment="1" applyProtection="1">
      <alignment horizontal="left" vertical="center" wrapText="1"/>
      <protection locked="0"/>
    </xf>
    <xf numFmtId="42" fontId="3" fillId="3" borderId="15" xfId="0" applyNumberFormat="1" applyFont="1" applyFill="1" applyBorder="1" applyAlignment="1" applyProtection="1">
      <alignment horizontal="left" vertical="center" wrapText="1"/>
      <protection locked="0"/>
    </xf>
    <xf numFmtId="42" fontId="3" fillId="3" borderId="16" xfId="0" applyNumberFormat="1" applyFont="1" applyFill="1" applyBorder="1" applyAlignment="1" applyProtection="1">
      <alignment horizontal="left" vertical="center" wrapText="1"/>
      <protection locked="0"/>
    </xf>
    <xf numFmtId="9" fontId="3" fillId="0" borderId="15" xfId="1" applyFont="1" applyFill="1" applyBorder="1" applyAlignment="1" applyProtection="1">
      <alignment horizontal="center" vertical="center" wrapText="1"/>
      <protection hidden="1"/>
    </xf>
    <xf numFmtId="9" fontId="3" fillId="0" borderId="16" xfId="1" applyFont="1" applyFill="1" applyBorder="1" applyAlignment="1" applyProtection="1">
      <alignment horizontal="center" vertical="center" wrapText="1"/>
      <protection hidden="1"/>
    </xf>
    <xf numFmtId="0" fontId="8" fillId="0" borderId="15" xfId="0" applyFont="1" applyFill="1" applyBorder="1" applyAlignment="1" applyProtection="1">
      <alignment horizontal="center" vertical="center" wrapText="1"/>
      <protection hidden="1"/>
    </xf>
    <xf numFmtId="0" fontId="8" fillId="0" borderId="16" xfId="0" applyFont="1" applyFill="1" applyBorder="1" applyAlignment="1" applyProtection="1">
      <alignment horizontal="center" vertical="center" wrapText="1"/>
      <protection hidden="1"/>
    </xf>
    <xf numFmtId="7" fontId="3" fillId="0" borderId="11" xfId="0" applyNumberFormat="1" applyFont="1" applyFill="1" applyBorder="1" applyAlignment="1" applyProtection="1">
      <alignment horizontal="center" vertical="center" wrapText="1"/>
      <protection hidden="1"/>
    </xf>
    <xf numFmtId="7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42" fontId="3" fillId="0" borderId="2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165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5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</xf>
    <xf numFmtId="165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16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9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3" fillId="0" borderId="12" xfId="0" applyFont="1" applyFill="1" applyBorder="1" applyAlignment="1" applyProtection="1">
      <alignment horizontal="center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hidden="1"/>
    </xf>
    <xf numFmtId="0" fontId="6" fillId="0" borderId="22" xfId="0" applyFont="1" applyFill="1" applyBorder="1" applyAlignment="1" applyProtection="1">
      <alignment horizontal="center" vertical="center" wrapText="1"/>
      <protection hidden="1"/>
    </xf>
    <xf numFmtId="0" fontId="6" fillId="0" borderId="23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left" vertical="center" wrapText="1"/>
      <protection hidden="1"/>
    </xf>
    <xf numFmtId="42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Fill="1" applyBorder="1" applyAlignment="1" applyProtection="1">
      <alignment horizontal="left" vertical="center" wrapText="1"/>
      <protection hidden="1"/>
    </xf>
    <xf numFmtId="0" fontId="3" fillId="0" borderId="7" xfId="0" applyFont="1" applyFill="1" applyBorder="1" applyAlignment="1" applyProtection="1">
      <alignment horizontal="left" vertical="center" wrapText="1"/>
      <protection hidden="1"/>
    </xf>
    <xf numFmtId="0" fontId="8" fillId="0" borderId="2" xfId="0" applyFont="1" applyFill="1" applyBorder="1" applyAlignment="1" applyProtection="1">
      <alignment horizontal="left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3" fillId="0" borderId="9" xfId="0" applyFont="1" applyFill="1" applyBorder="1" applyAlignment="1" applyProtection="1">
      <alignment horizontal="left" vertical="center" wrapText="1"/>
      <protection hidden="1"/>
    </xf>
    <xf numFmtId="0" fontId="3" fillId="0" borderId="21" xfId="0" applyFont="1" applyFill="1" applyBorder="1" applyAlignment="1" applyProtection="1">
      <alignment horizontal="left" vertical="center" wrapText="1"/>
      <protection hidden="1"/>
    </xf>
    <xf numFmtId="0" fontId="3" fillId="0" borderId="16" xfId="0" applyFont="1" applyFill="1" applyBorder="1" applyAlignment="1" applyProtection="1">
      <alignment horizontal="left" vertical="center" wrapText="1"/>
      <protection hidden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8"/>
  <sheetViews>
    <sheetView topLeftCell="A5" zoomScale="75" zoomScaleNormal="75" workbookViewId="0">
      <selection activeCell="A4" sqref="A4:M4"/>
    </sheetView>
  </sheetViews>
  <sheetFormatPr defaultColWidth="11.453125" defaultRowHeight="15.6" x14ac:dyDescent="0.25"/>
  <cols>
    <col min="1" max="1" width="6.1796875" style="5" customWidth="1"/>
    <col min="2" max="2" width="37.36328125" style="5" customWidth="1"/>
    <col min="3" max="3" width="11.6328125" style="5" customWidth="1"/>
    <col min="4" max="4" width="11.1796875" style="5" customWidth="1"/>
    <col min="5" max="5" width="11.81640625" style="5" customWidth="1"/>
    <col min="6" max="6" width="8.90625" style="5" customWidth="1"/>
    <col min="7" max="7" width="10.81640625" style="5" customWidth="1"/>
    <col min="8" max="8" width="6.81640625" style="5" customWidth="1"/>
    <col min="9" max="9" width="11.1796875" style="5" customWidth="1"/>
    <col min="10" max="11" width="14.81640625" style="5" customWidth="1"/>
    <col min="12" max="12" width="14.81640625" style="10" customWidth="1"/>
    <col min="13" max="13" width="9.81640625" style="10" customWidth="1"/>
    <col min="14" max="16384" width="11.453125" style="5"/>
  </cols>
  <sheetData>
    <row r="1" spans="1:16" ht="30" customHeight="1" thickBot="1" x14ac:dyDescent="0.3">
      <c r="A1" s="69" t="s">
        <v>38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6" ht="24" customHeight="1" x14ac:dyDescent="0.25">
      <c r="A2" s="70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6" ht="18" customHeight="1" x14ac:dyDescent="0.25">
      <c r="A3" s="73" t="s">
        <v>12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</row>
    <row r="4" spans="1:16" ht="15.9" customHeight="1" x14ac:dyDescent="0.25">
      <c r="A4" s="73" t="s">
        <v>35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</row>
    <row r="5" spans="1:16" ht="24.6" customHeight="1" thickBot="1" x14ac:dyDescent="0.3">
      <c r="A5" s="83" t="s">
        <v>1</v>
      </c>
      <c r="B5" s="84"/>
      <c r="C5" s="84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6" ht="25.95" customHeight="1" x14ac:dyDescent="0.25">
      <c r="A6" s="76" t="s">
        <v>20</v>
      </c>
      <c r="B6" s="77"/>
      <c r="C6" s="78"/>
      <c r="D6" s="79">
        <v>0</v>
      </c>
      <c r="E6" s="79"/>
      <c r="F6" s="80"/>
      <c r="G6" s="81"/>
      <c r="H6" s="81"/>
      <c r="I6" s="81"/>
      <c r="J6" s="81"/>
      <c r="K6" s="81"/>
      <c r="L6" s="81"/>
      <c r="M6" s="82"/>
    </row>
    <row r="7" spans="1:16" ht="28.95" customHeight="1" x14ac:dyDescent="0.25">
      <c r="A7" s="67" t="s">
        <v>13</v>
      </c>
      <c r="B7" s="53" t="s">
        <v>16</v>
      </c>
      <c r="C7" s="67" t="s">
        <v>25</v>
      </c>
      <c r="D7" s="67" t="s">
        <v>21</v>
      </c>
      <c r="E7" s="67" t="s">
        <v>22</v>
      </c>
      <c r="F7" s="67" t="s">
        <v>23</v>
      </c>
      <c r="G7" s="67" t="s">
        <v>22</v>
      </c>
      <c r="H7" s="67" t="s">
        <v>24</v>
      </c>
      <c r="I7" s="67" t="s">
        <v>22</v>
      </c>
      <c r="J7" s="67" t="s">
        <v>2</v>
      </c>
      <c r="K7" s="67" t="s">
        <v>3</v>
      </c>
      <c r="L7" s="67" t="s">
        <v>4</v>
      </c>
      <c r="M7" s="67" t="s">
        <v>5</v>
      </c>
    </row>
    <row r="8" spans="1:16" ht="46.95" customHeight="1" x14ac:dyDescent="0.25">
      <c r="A8" s="68"/>
      <c r="B8" s="53" t="s">
        <v>14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36"/>
    </row>
    <row r="9" spans="1:16" ht="19.95" customHeight="1" x14ac:dyDescent="0.25">
      <c r="A9" s="31"/>
      <c r="B9" s="31"/>
      <c r="C9" s="33"/>
      <c r="D9" s="32"/>
      <c r="E9" s="33"/>
      <c r="F9" s="32"/>
      <c r="G9" s="33"/>
      <c r="H9" s="32"/>
      <c r="I9" s="33"/>
      <c r="J9" s="48">
        <f>IF(C9="Yes",(D9*E9)+(F9*G9)+(H9*I9),0)</f>
        <v>0</v>
      </c>
      <c r="K9" s="48">
        <f t="shared" ref="K9:K16" si="0">IF(C9="No",(D9*E9)+(F9*G9)+(H9*I9),0)</f>
        <v>0</v>
      </c>
      <c r="L9" s="48">
        <f>SUM(J9:K9)</f>
        <v>0</v>
      </c>
      <c r="M9" s="49">
        <f t="shared" ref="M9:M16" si="1">+D9+F9+H9</f>
        <v>0</v>
      </c>
      <c r="O9" s="8"/>
      <c r="P9" s="8"/>
    </row>
    <row r="10" spans="1:16" ht="19.95" customHeight="1" x14ac:dyDescent="0.25">
      <c r="A10" s="31"/>
      <c r="B10" s="31"/>
      <c r="C10" s="33"/>
      <c r="D10" s="32"/>
      <c r="E10" s="33"/>
      <c r="F10" s="32"/>
      <c r="G10" s="33"/>
      <c r="H10" s="32"/>
      <c r="I10" s="33"/>
      <c r="J10" s="48">
        <f t="shared" ref="J10:J16" si="2">IF(C10="Yes",(D10*E10)+(F10*G10)+(H10*I10),0)</f>
        <v>0</v>
      </c>
      <c r="K10" s="48">
        <f t="shared" si="0"/>
        <v>0</v>
      </c>
      <c r="L10" s="48">
        <f t="shared" ref="L10:L16" si="3">SUM(J10:K10)</f>
        <v>0</v>
      </c>
      <c r="M10" s="49">
        <f t="shared" si="1"/>
        <v>0</v>
      </c>
      <c r="O10" s="8"/>
      <c r="P10" s="8"/>
    </row>
    <row r="11" spans="1:16" ht="19.95" customHeight="1" x14ac:dyDescent="0.25">
      <c r="A11" s="31"/>
      <c r="B11" s="31"/>
      <c r="C11" s="33"/>
      <c r="D11" s="32"/>
      <c r="E11" s="33"/>
      <c r="F11" s="32"/>
      <c r="G11" s="33"/>
      <c r="H11" s="32"/>
      <c r="I11" s="33"/>
      <c r="J11" s="48">
        <f t="shared" si="2"/>
        <v>0</v>
      </c>
      <c r="K11" s="48">
        <f t="shared" si="0"/>
        <v>0</v>
      </c>
      <c r="L11" s="48">
        <f t="shared" si="3"/>
        <v>0</v>
      </c>
      <c r="M11" s="49">
        <f t="shared" si="1"/>
        <v>0</v>
      </c>
      <c r="O11" s="8"/>
      <c r="P11" s="8"/>
    </row>
    <row r="12" spans="1:16" ht="19.95" customHeight="1" x14ac:dyDescent="0.25">
      <c r="A12" s="31"/>
      <c r="B12" s="31"/>
      <c r="C12" s="33"/>
      <c r="D12" s="32"/>
      <c r="E12" s="33"/>
      <c r="F12" s="32"/>
      <c r="G12" s="33"/>
      <c r="H12" s="32"/>
      <c r="I12" s="33"/>
      <c r="J12" s="48">
        <f t="shared" si="2"/>
        <v>0</v>
      </c>
      <c r="K12" s="48">
        <f t="shared" si="0"/>
        <v>0</v>
      </c>
      <c r="L12" s="48">
        <f t="shared" si="3"/>
        <v>0</v>
      </c>
      <c r="M12" s="49">
        <f t="shared" si="1"/>
        <v>0</v>
      </c>
      <c r="O12" s="8"/>
      <c r="P12" s="8"/>
    </row>
    <row r="13" spans="1:16" ht="19.95" customHeight="1" x14ac:dyDescent="0.25">
      <c r="A13" s="31"/>
      <c r="B13" s="31"/>
      <c r="C13" s="33"/>
      <c r="D13" s="32"/>
      <c r="E13" s="33"/>
      <c r="F13" s="32"/>
      <c r="G13" s="33"/>
      <c r="H13" s="32"/>
      <c r="I13" s="33"/>
      <c r="J13" s="48">
        <f t="shared" si="2"/>
        <v>0</v>
      </c>
      <c r="K13" s="48">
        <f>IF(C13="No",(D13*E13)+(F13*G13)+(H13*I13),0)</f>
        <v>0</v>
      </c>
      <c r="L13" s="48">
        <f t="shared" si="3"/>
        <v>0</v>
      </c>
      <c r="M13" s="49">
        <f t="shared" si="1"/>
        <v>0</v>
      </c>
      <c r="O13" s="8"/>
      <c r="P13" s="8"/>
    </row>
    <row r="14" spans="1:16" ht="19.95" customHeight="1" x14ac:dyDescent="0.25">
      <c r="A14" s="31"/>
      <c r="B14" s="31"/>
      <c r="C14" s="33"/>
      <c r="D14" s="32"/>
      <c r="E14" s="33"/>
      <c r="F14" s="32"/>
      <c r="G14" s="33"/>
      <c r="H14" s="32"/>
      <c r="I14" s="33"/>
      <c r="J14" s="48">
        <f t="shared" si="2"/>
        <v>0</v>
      </c>
      <c r="K14" s="48">
        <f t="shared" si="0"/>
        <v>0</v>
      </c>
      <c r="L14" s="48">
        <f t="shared" si="3"/>
        <v>0</v>
      </c>
      <c r="M14" s="49">
        <f t="shared" si="1"/>
        <v>0</v>
      </c>
      <c r="P14" s="8"/>
    </row>
    <row r="15" spans="1:16" ht="19.95" customHeight="1" x14ac:dyDescent="0.25">
      <c r="A15" s="31"/>
      <c r="B15" s="31"/>
      <c r="C15" s="33"/>
      <c r="D15" s="32"/>
      <c r="E15" s="33"/>
      <c r="F15" s="32"/>
      <c r="G15" s="33"/>
      <c r="H15" s="32"/>
      <c r="I15" s="33"/>
      <c r="J15" s="48">
        <f t="shared" si="2"/>
        <v>0</v>
      </c>
      <c r="K15" s="48">
        <f t="shared" si="0"/>
        <v>0</v>
      </c>
      <c r="L15" s="48">
        <f t="shared" si="3"/>
        <v>0</v>
      </c>
      <c r="M15" s="49">
        <f t="shared" si="1"/>
        <v>0</v>
      </c>
    </row>
    <row r="16" spans="1:16" ht="19.95" customHeight="1" x14ac:dyDescent="0.25">
      <c r="A16" s="31"/>
      <c r="B16" s="31" t="s">
        <v>6</v>
      </c>
      <c r="C16" s="33"/>
      <c r="D16" s="32"/>
      <c r="E16" s="33"/>
      <c r="F16" s="32"/>
      <c r="G16" s="33"/>
      <c r="H16" s="32"/>
      <c r="I16" s="33"/>
      <c r="J16" s="48">
        <f t="shared" si="2"/>
        <v>0</v>
      </c>
      <c r="K16" s="48">
        <f t="shared" si="0"/>
        <v>0</v>
      </c>
      <c r="L16" s="48">
        <f t="shared" si="3"/>
        <v>0</v>
      </c>
      <c r="M16" s="49">
        <f t="shared" si="1"/>
        <v>0</v>
      </c>
    </row>
    <row r="17" spans="1:16" ht="19.95" customHeight="1" x14ac:dyDescent="0.25">
      <c r="A17" s="31"/>
      <c r="B17" s="31"/>
      <c r="C17" s="33"/>
      <c r="D17" s="32"/>
      <c r="E17" s="33"/>
      <c r="F17" s="32"/>
      <c r="G17" s="33"/>
      <c r="H17" s="32"/>
      <c r="I17" s="33"/>
      <c r="J17" s="48">
        <f t="shared" ref="J17" si="4">IF(C17="Yes",(D17*E17)+(F17*G17)+(H17*I17),0)</f>
        <v>0</v>
      </c>
      <c r="K17" s="48">
        <f t="shared" ref="K17" si="5">IF(C17="No",(D17*E17)+(F17*G17)+(H17*I17),0)</f>
        <v>0</v>
      </c>
      <c r="L17" s="48">
        <f t="shared" ref="L17" si="6">SUM(J17:K17)</f>
        <v>0</v>
      </c>
      <c r="M17" s="49">
        <f t="shared" ref="M17" si="7">+D17+F17+H17</f>
        <v>0</v>
      </c>
    </row>
    <row r="18" spans="1:16" ht="19.95" customHeight="1" x14ac:dyDescent="0.25">
      <c r="A18" s="31"/>
      <c r="B18" s="31"/>
      <c r="C18" s="33"/>
      <c r="D18" s="32"/>
      <c r="E18" s="33"/>
      <c r="F18" s="32"/>
      <c r="G18" s="33"/>
      <c r="H18" s="32"/>
      <c r="I18" s="33"/>
      <c r="J18" s="48">
        <f t="shared" ref="J18" si="8">IF(C18="Yes",(D18*E18)+(F18*G18)+(H18*I18),0)</f>
        <v>0</v>
      </c>
      <c r="K18" s="48">
        <f t="shared" ref="K18" si="9">IF(C18="No",(D18*E18)+(F18*G18)+(H18*I18),0)</f>
        <v>0</v>
      </c>
      <c r="L18" s="48">
        <f t="shared" ref="L18" si="10">SUM(J18:K18)</f>
        <v>0</v>
      </c>
      <c r="M18" s="49">
        <f t="shared" ref="M18" si="11">+D18+F18+H18</f>
        <v>0</v>
      </c>
    </row>
    <row r="19" spans="1:16" s="10" customFormat="1" ht="18" customHeight="1" x14ac:dyDescent="0.25">
      <c r="A19" s="9"/>
      <c r="B19" s="9" t="s">
        <v>27</v>
      </c>
      <c r="C19" s="6"/>
      <c r="D19" s="7">
        <f>SUM(D9:D16)</f>
        <v>0</v>
      </c>
      <c r="E19" s="6"/>
      <c r="F19" s="7">
        <f>SUM(F9:F16)</f>
        <v>0</v>
      </c>
      <c r="G19" s="6"/>
      <c r="H19" s="7">
        <f>SUM(H9:H16)</f>
        <v>0</v>
      </c>
      <c r="I19" s="6"/>
      <c r="J19" s="48">
        <f>SUM(J9:J18)</f>
        <v>0</v>
      </c>
      <c r="K19" s="48">
        <f>SUM(K9:K18)</f>
        <v>0</v>
      </c>
      <c r="L19" s="48">
        <f>SUM(L9:L18)</f>
        <v>0</v>
      </c>
      <c r="M19" s="49">
        <f>SUM(M9:M18)</f>
        <v>0</v>
      </c>
      <c r="O19" s="11"/>
    </row>
    <row r="20" spans="1:16" s="10" customFormat="1" ht="29.4" customHeight="1" x14ac:dyDescent="0.25">
      <c r="A20" s="90" t="s">
        <v>17</v>
      </c>
      <c r="B20" s="90"/>
      <c r="C20" s="6"/>
      <c r="D20" s="38" t="s">
        <v>9</v>
      </c>
      <c r="E20" s="30">
        <v>0</v>
      </c>
      <c r="F20" s="38" t="s">
        <v>10</v>
      </c>
      <c r="G20" s="30">
        <v>0</v>
      </c>
      <c r="H20" s="12"/>
      <c r="I20" s="87"/>
      <c r="J20" s="87"/>
      <c r="K20" s="87"/>
      <c r="L20" s="13"/>
      <c r="M20" s="12"/>
      <c r="O20" s="11"/>
    </row>
    <row r="21" spans="1:16" s="10" customFormat="1" ht="18" customHeight="1" x14ac:dyDescent="0.25">
      <c r="A21" s="54"/>
      <c r="B21" s="54"/>
      <c r="C21" s="88" t="str">
        <f>IF(E20&lt;100000, "You must enter a purchase price limit above", "OK")</f>
        <v>You must enter a purchase price limit above</v>
      </c>
      <c r="D21" s="88"/>
      <c r="E21" s="88"/>
      <c r="F21" s="89" t="str">
        <f>IF(G20&lt;100000, "You must enter a purcahse price limit above", "OK")</f>
        <v>You must enter a purcahse price limit above</v>
      </c>
      <c r="G21" s="89"/>
      <c r="H21" s="89"/>
      <c r="I21" s="89"/>
      <c r="J21" s="55"/>
      <c r="K21" s="55"/>
      <c r="L21" s="55"/>
      <c r="M21" s="56"/>
      <c r="O21" s="11"/>
    </row>
    <row r="22" spans="1:16" ht="31.2" customHeight="1" x14ac:dyDescent="0.25">
      <c r="A22" s="67" t="s">
        <v>13</v>
      </c>
      <c r="B22" s="67" t="s">
        <v>15</v>
      </c>
      <c r="C22" s="67" t="s">
        <v>25</v>
      </c>
      <c r="D22" s="67" t="s">
        <v>21</v>
      </c>
      <c r="E22" s="67" t="s">
        <v>22</v>
      </c>
      <c r="F22" s="67" t="s">
        <v>23</v>
      </c>
      <c r="G22" s="67" t="s">
        <v>22</v>
      </c>
      <c r="H22" s="67" t="s">
        <v>24</v>
      </c>
      <c r="I22" s="67" t="s">
        <v>22</v>
      </c>
      <c r="J22" s="99" t="s">
        <v>2</v>
      </c>
      <c r="K22" s="99" t="s">
        <v>3</v>
      </c>
      <c r="L22" s="67" t="s">
        <v>4</v>
      </c>
      <c r="M22" s="67" t="s">
        <v>5</v>
      </c>
    </row>
    <row r="23" spans="1:16" ht="16.95" customHeight="1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100"/>
      <c r="K23" s="100"/>
      <c r="L23" s="68"/>
      <c r="M23" s="68"/>
    </row>
    <row r="24" spans="1:16" ht="19.95" customHeight="1" x14ac:dyDescent="0.25">
      <c r="A24" s="31"/>
      <c r="B24" s="31"/>
      <c r="C24" s="33"/>
      <c r="D24" s="32"/>
      <c r="E24" s="33"/>
      <c r="F24" s="32"/>
      <c r="G24" s="33"/>
      <c r="H24" s="32"/>
      <c r="I24" s="32"/>
      <c r="J24" s="48">
        <f t="shared" ref="J24:J29" si="12">IF(C24="Yes",(D24*E24)+(F24*G24)+(H24*I24),0)</f>
        <v>0</v>
      </c>
      <c r="K24" s="48">
        <f t="shared" ref="K24:K29" si="13">IF(C24="No",(D24*E24)+(F24*G24)+(H24*I24),0)</f>
        <v>0</v>
      </c>
      <c r="L24" s="48">
        <f t="shared" ref="L24:L29" si="14">SUM(J24:K24)</f>
        <v>0</v>
      </c>
      <c r="M24" s="49">
        <f t="shared" ref="M24:M29" si="15">+D24+F24+H24</f>
        <v>0</v>
      </c>
      <c r="P24" s="8"/>
    </row>
    <row r="25" spans="1:16" ht="19.95" customHeight="1" x14ac:dyDescent="0.25">
      <c r="A25" s="31"/>
      <c r="B25" s="31"/>
      <c r="C25" s="33"/>
      <c r="D25" s="32"/>
      <c r="E25" s="33"/>
      <c r="F25" s="32"/>
      <c r="G25" s="33"/>
      <c r="H25" s="32"/>
      <c r="I25" s="32"/>
      <c r="J25" s="48">
        <f t="shared" si="12"/>
        <v>0</v>
      </c>
      <c r="K25" s="48">
        <f t="shared" si="13"/>
        <v>0</v>
      </c>
      <c r="L25" s="48">
        <f t="shared" si="14"/>
        <v>0</v>
      </c>
      <c r="M25" s="49">
        <f t="shared" si="15"/>
        <v>0</v>
      </c>
    </row>
    <row r="26" spans="1:16" ht="19.95" customHeight="1" x14ac:dyDescent="0.25">
      <c r="A26" s="31"/>
      <c r="B26" s="31"/>
      <c r="C26" s="33"/>
      <c r="D26" s="32"/>
      <c r="E26" s="33"/>
      <c r="F26" s="32"/>
      <c r="G26" s="33"/>
      <c r="H26" s="32"/>
      <c r="I26" s="32"/>
      <c r="J26" s="48">
        <f t="shared" si="12"/>
        <v>0</v>
      </c>
      <c r="K26" s="48">
        <f t="shared" si="13"/>
        <v>0</v>
      </c>
      <c r="L26" s="48">
        <f t="shared" si="14"/>
        <v>0</v>
      </c>
      <c r="M26" s="49">
        <f t="shared" si="15"/>
        <v>0</v>
      </c>
    </row>
    <row r="27" spans="1:16" ht="19.95" customHeight="1" x14ac:dyDescent="0.25">
      <c r="A27" s="31"/>
      <c r="B27" s="31"/>
      <c r="C27" s="33"/>
      <c r="D27" s="32"/>
      <c r="E27" s="33"/>
      <c r="F27" s="32"/>
      <c r="G27" s="33"/>
      <c r="H27" s="32"/>
      <c r="I27" s="32"/>
      <c r="J27" s="48">
        <f t="shared" si="12"/>
        <v>0</v>
      </c>
      <c r="K27" s="48">
        <f t="shared" si="13"/>
        <v>0</v>
      </c>
      <c r="L27" s="48">
        <f t="shared" si="14"/>
        <v>0</v>
      </c>
      <c r="M27" s="49">
        <f t="shared" si="15"/>
        <v>0</v>
      </c>
    </row>
    <row r="28" spans="1:16" ht="19.95" customHeight="1" x14ac:dyDescent="0.25">
      <c r="A28" s="31"/>
      <c r="B28" s="31"/>
      <c r="C28" s="33"/>
      <c r="D28" s="32"/>
      <c r="E28" s="33"/>
      <c r="F28" s="32"/>
      <c r="G28" s="33"/>
      <c r="H28" s="32"/>
      <c r="I28" s="32"/>
      <c r="J28" s="48">
        <f t="shared" si="12"/>
        <v>0</v>
      </c>
      <c r="K28" s="48">
        <f t="shared" si="13"/>
        <v>0</v>
      </c>
      <c r="L28" s="48">
        <f t="shared" si="14"/>
        <v>0</v>
      </c>
      <c r="M28" s="49">
        <f t="shared" si="15"/>
        <v>0</v>
      </c>
    </row>
    <row r="29" spans="1:16" ht="18.899999999999999" customHeight="1" x14ac:dyDescent="0.25">
      <c r="A29" s="31"/>
      <c r="B29" s="31"/>
      <c r="C29" s="33"/>
      <c r="D29" s="32"/>
      <c r="E29" s="33"/>
      <c r="F29" s="32"/>
      <c r="G29" s="33"/>
      <c r="H29" s="32"/>
      <c r="I29" s="32"/>
      <c r="J29" s="48">
        <f t="shared" si="12"/>
        <v>0</v>
      </c>
      <c r="K29" s="48">
        <f t="shared" si="13"/>
        <v>0</v>
      </c>
      <c r="L29" s="48">
        <f t="shared" si="14"/>
        <v>0</v>
      </c>
      <c r="M29" s="49">
        <f t="shared" si="15"/>
        <v>0</v>
      </c>
    </row>
    <row r="30" spans="1:16" s="10" customFormat="1" ht="18" customHeight="1" x14ac:dyDescent="0.25">
      <c r="A30" s="9"/>
      <c r="B30" s="9" t="s">
        <v>28</v>
      </c>
      <c r="C30" s="6"/>
      <c r="D30" s="7">
        <f>SUM(D24:D29)</f>
        <v>0</v>
      </c>
      <c r="E30" s="6"/>
      <c r="F30" s="7">
        <f>SUM(F24:F29)</f>
        <v>0</v>
      </c>
      <c r="G30" s="6"/>
      <c r="H30" s="7">
        <f>SUM(H24:H29)</f>
        <v>0</v>
      </c>
      <c r="I30" s="6"/>
      <c r="J30" s="48">
        <f t="shared" ref="J30:M30" si="16">SUM(J24:J29)</f>
        <v>0</v>
      </c>
      <c r="K30" s="48">
        <f t="shared" si="16"/>
        <v>0</v>
      </c>
      <c r="L30" s="48">
        <f t="shared" si="16"/>
        <v>0</v>
      </c>
      <c r="M30" s="49">
        <f t="shared" si="16"/>
        <v>0</v>
      </c>
      <c r="O30" s="11"/>
    </row>
    <row r="31" spans="1:16" s="10" customFormat="1" ht="18" customHeight="1" x14ac:dyDescent="0.25">
      <c r="A31" s="22"/>
      <c r="B31" s="22"/>
      <c r="C31" s="22"/>
      <c r="D31" s="23"/>
      <c r="E31" s="24"/>
      <c r="F31" s="23"/>
      <c r="G31" s="24"/>
      <c r="H31" s="23"/>
      <c r="I31" s="24"/>
      <c r="J31" s="24"/>
      <c r="K31" s="24"/>
      <c r="L31" s="24"/>
      <c r="M31" s="23"/>
      <c r="O31" s="11"/>
    </row>
    <row r="32" spans="1:16" ht="22.2" customHeight="1" x14ac:dyDescent="0.25">
      <c r="A32" s="15"/>
      <c r="B32" s="9" t="s">
        <v>7</v>
      </c>
      <c r="C32" s="39"/>
      <c r="D32" s="93">
        <v>0</v>
      </c>
      <c r="E32" s="94"/>
      <c r="F32" s="95" t="e">
        <f>D32/$D$6</f>
        <v>#DIV/0!</v>
      </c>
      <c r="G32" s="96"/>
      <c r="H32" s="97" t="e">
        <f>IF(F32&gt;0.1, "Over Limit", "OK")</f>
        <v>#DIV/0!</v>
      </c>
      <c r="I32" s="98"/>
      <c r="J32" s="25"/>
      <c r="K32" s="25"/>
      <c r="L32" s="44" t="s">
        <v>31</v>
      </c>
      <c r="M32" s="23"/>
      <c r="O32" s="16"/>
    </row>
    <row r="33" spans="1:13" ht="20.399999999999999" customHeight="1" thickBot="1" x14ac:dyDescent="0.3">
      <c r="A33" s="17"/>
      <c r="B33" s="40" t="s">
        <v>8</v>
      </c>
      <c r="C33" s="41"/>
      <c r="D33" s="91">
        <v>0</v>
      </c>
      <c r="E33" s="92"/>
      <c r="F33" s="26"/>
      <c r="G33" s="26"/>
      <c r="H33" s="26"/>
      <c r="I33" s="26"/>
      <c r="J33" s="27"/>
      <c r="K33" s="28"/>
      <c r="L33" s="45" t="s">
        <v>32</v>
      </c>
      <c r="M33" s="29"/>
    </row>
    <row r="34" spans="1:13" ht="25.95" customHeight="1" thickBot="1" x14ac:dyDescent="0.3">
      <c r="A34" s="3"/>
      <c r="B34" s="4" t="s">
        <v>33</v>
      </c>
      <c r="C34" s="4"/>
      <c r="D34" s="101">
        <f>L19+L30+D32+D33</f>
        <v>0</v>
      </c>
      <c r="E34" s="101"/>
      <c r="F34" s="108" t="str">
        <f>IF(D34&gt;D6, "This total is over the allocation and will require less than the maximum amount be awarded per applicant", "OK")</f>
        <v>OK</v>
      </c>
      <c r="G34" s="108"/>
      <c r="H34" s="108"/>
      <c r="I34" s="108"/>
      <c r="J34" s="108"/>
      <c r="K34" s="108"/>
      <c r="L34" s="108"/>
      <c r="M34" s="109"/>
    </row>
    <row r="35" spans="1:13" ht="25.95" customHeight="1" thickBot="1" x14ac:dyDescent="0.3">
      <c r="A35" s="102" t="s">
        <v>26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</row>
    <row r="36" spans="1:13" ht="21.9" customHeight="1" x14ac:dyDescent="0.25">
      <c r="A36" s="103" t="s">
        <v>18</v>
      </c>
      <c r="B36" s="104"/>
      <c r="C36" s="42"/>
      <c r="D36" s="105" t="e">
        <f>(J19+J30)/$D$6</f>
        <v>#DIV/0!</v>
      </c>
      <c r="E36" s="106"/>
      <c r="F36" s="97" t="e">
        <f>IF(D36&lt;0.75, "Does Not Meet Requirement", "OK")</f>
        <v>#DIV/0!</v>
      </c>
      <c r="G36" s="107"/>
      <c r="H36" s="98"/>
      <c r="K36" s="1"/>
      <c r="M36" s="37"/>
    </row>
    <row r="37" spans="1:13" ht="21.9" customHeight="1" x14ac:dyDescent="0.25">
      <c r="A37" s="110" t="s">
        <v>19</v>
      </c>
      <c r="B37" s="90"/>
      <c r="C37" s="43"/>
      <c r="D37" s="111" t="e">
        <f>L19/D6</f>
        <v>#DIV/0!</v>
      </c>
      <c r="E37" s="112"/>
      <c r="F37" s="97" t="e">
        <f>IF(D37&lt;0.65, "Does Not Meet Requirement", "OK")</f>
        <v>#DIV/0!</v>
      </c>
      <c r="G37" s="107"/>
      <c r="H37" s="98"/>
      <c r="I37" s="1"/>
      <c r="J37" s="1"/>
      <c r="K37" s="18"/>
      <c r="L37" s="37"/>
      <c r="M37" s="5"/>
    </row>
    <row r="38" spans="1:13" ht="21.9" customHeight="1" x14ac:dyDescent="0.25">
      <c r="A38" s="113" t="s">
        <v>34</v>
      </c>
      <c r="B38" s="114"/>
      <c r="C38" s="43"/>
      <c r="D38" s="111" t="e">
        <f>L30/D6</f>
        <v>#DIV/0!</v>
      </c>
      <c r="E38" s="112"/>
      <c r="F38" s="97" t="e">
        <f>IF(D38&gt;0.25, "Does Not Meet Requirement", "OK")</f>
        <v>#DIV/0!</v>
      </c>
      <c r="G38" s="107"/>
      <c r="H38" s="98"/>
      <c r="I38" s="1"/>
      <c r="J38" s="1"/>
      <c r="K38" s="18"/>
      <c r="L38" s="37"/>
      <c r="M38" s="5"/>
    </row>
    <row r="39" spans="1:13" ht="15.9" customHeight="1" x14ac:dyDescent="0.25">
      <c r="A39" s="110" t="s">
        <v>29</v>
      </c>
      <c r="B39" s="90"/>
      <c r="C39" s="43"/>
      <c r="D39" s="50">
        <f>(D9*E9)+(D10*E10)+(D11*E11)+(D12*E12)+(D13*E13)+(D14*E14)+(D15*E15)+(D16*E16)+D24*E24+D25*E25+D26*E26+D27*E27+D29*E29</f>
        <v>0</v>
      </c>
      <c r="E39" s="51" t="e">
        <f>+D39/D6</f>
        <v>#DIV/0!</v>
      </c>
      <c r="F39" s="97" t="str">
        <f>IF(D39&lt;0.3, "Does Not Meet Requirement", "OK")</f>
        <v>Does Not Meet Requirement</v>
      </c>
      <c r="G39" s="107"/>
      <c r="H39" s="98"/>
      <c r="I39" s="34"/>
      <c r="K39" s="10"/>
      <c r="M39" s="5"/>
    </row>
    <row r="40" spans="1:13" ht="16.95" customHeight="1" x14ac:dyDescent="0.25">
      <c r="A40" s="110" t="s">
        <v>30</v>
      </c>
      <c r="B40" s="90"/>
      <c r="C40" s="43"/>
      <c r="D40" s="50">
        <f>F9*G9+F10*G10+F11*G11+F12*G12+F13*G13+F14*G14+F15*G15+F16*G16+F24*F25*G25+F26*G26+F27*G27+F29*G29</f>
        <v>0</v>
      </c>
      <c r="E40" s="51" t="e">
        <f>+D40/D6</f>
        <v>#DIV/0!</v>
      </c>
      <c r="F40" s="97" t="str">
        <f>IF((D39+D40)&lt;0.6, "Does Not Meet Requirement", "OK")</f>
        <v>Does Not Meet Requirement</v>
      </c>
      <c r="G40" s="107"/>
      <c r="H40" s="98"/>
      <c r="I40" s="35"/>
      <c r="J40" s="19"/>
      <c r="K40" s="10"/>
      <c r="M40" s="5"/>
    </row>
    <row r="41" spans="1:13" ht="16.95" customHeight="1" x14ac:dyDescent="0.25">
      <c r="A41" s="110" t="s">
        <v>11</v>
      </c>
      <c r="B41" s="90"/>
      <c r="C41" s="43"/>
      <c r="D41" s="50">
        <f>H9*I9+H10*I10+H11*I11+H12*I12+H13*I13+H14*I14+H15*I15+H16*I16+H24*I24+H25*I25+H26*I26+H27*I27+H29*I29</f>
        <v>0</v>
      </c>
      <c r="E41" s="52" t="e">
        <f>+D41/D6</f>
        <v>#DIV/0!</v>
      </c>
      <c r="F41" s="115"/>
      <c r="G41" s="116"/>
      <c r="H41" s="116"/>
      <c r="I41" s="20"/>
      <c r="J41" s="2"/>
      <c r="K41" s="10"/>
      <c r="M41" s="5"/>
    </row>
    <row r="42" spans="1:13" ht="15" customHeight="1" x14ac:dyDescent="0.25"/>
    <row r="43" spans="1:13" ht="15" customHeight="1" x14ac:dyDescent="0.25"/>
    <row r="44" spans="1:13" ht="15" customHeight="1" x14ac:dyDescent="0.25">
      <c r="I44" s="21"/>
    </row>
    <row r="45" spans="1:13" ht="15" customHeight="1" x14ac:dyDescent="0.25">
      <c r="I45" s="21"/>
    </row>
    <row r="46" spans="1:13" ht="15" customHeight="1" x14ac:dyDescent="0.25"/>
    <row r="47" spans="1:13" ht="15" customHeight="1" x14ac:dyDescent="0.25"/>
    <row r="48" spans="1:13" ht="15" customHeight="1" x14ac:dyDescent="0.25"/>
  </sheetData>
  <sheetProtection formatColumns="0" insertRows="0" deleteRows="0" selectLockedCells="1"/>
  <mergeCells count="60">
    <mergeCell ref="A39:B39"/>
    <mergeCell ref="F39:H39"/>
    <mergeCell ref="A40:B40"/>
    <mergeCell ref="F40:H40"/>
    <mergeCell ref="A41:B41"/>
    <mergeCell ref="F41:H41"/>
    <mergeCell ref="A37:B37"/>
    <mergeCell ref="D37:E37"/>
    <mergeCell ref="F37:H37"/>
    <mergeCell ref="A38:B38"/>
    <mergeCell ref="D38:E38"/>
    <mergeCell ref="F38:H38"/>
    <mergeCell ref="D34:E34"/>
    <mergeCell ref="A35:M35"/>
    <mergeCell ref="A36:B36"/>
    <mergeCell ref="D36:E36"/>
    <mergeCell ref="F36:H36"/>
    <mergeCell ref="F34:M34"/>
    <mergeCell ref="M22:M23"/>
    <mergeCell ref="D32:E32"/>
    <mergeCell ref="F32:G32"/>
    <mergeCell ref="H32:I32"/>
    <mergeCell ref="J22:J23"/>
    <mergeCell ref="K22:K23"/>
    <mergeCell ref="L22:L23"/>
    <mergeCell ref="D33:E33"/>
    <mergeCell ref="F22:F23"/>
    <mergeCell ref="G22:G23"/>
    <mergeCell ref="H22:H23"/>
    <mergeCell ref="I22:I23"/>
    <mergeCell ref="E22:E23"/>
    <mergeCell ref="I20:K20"/>
    <mergeCell ref="C21:E21"/>
    <mergeCell ref="F21:I21"/>
    <mergeCell ref="A20:B20"/>
    <mergeCell ref="A22:A23"/>
    <mergeCell ref="B22:B23"/>
    <mergeCell ref="C22:C23"/>
    <mergeCell ref="D22:D23"/>
    <mergeCell ref="A1:M1"/>
    <mergeCell ref="A2:M2"/>
    <mergeCell ref="A3:M3"/>
    <mergeCell ref="A4:M4"/>
    <mergeCell ref="A6:C6"/>
    <mergeCell ref="D6:E6"/>
    <mergeCell ref="F6:M6"/>
    <mergeCell ref="A5:C5"/>
    <mergeCell ref="D5:M5"/>
    <mergeCell ref="M7:M8"/>
    <mergeCell ref="A7:A8"/>
    <mergeCell ref="C7:C8"/>
    <mergeCell ref="D7:D8"/>
    <mergeCell ref="J7:J8"/>
    <mergeCell ref="K7:K8"/>
    <mergeCell ref="L7:L8"/>
    <mergeCell ref="E7:E8"/>
    <mergeCell ref="F7:F8"/>
    <mergeCell ref="G7:G8"/>
    <mergeCell ref="H7:H8"/>
    <mergeCell ref="I7:I8"/>
  </mergeCells>
  <dataValidations count="1">
    <dataValidation type="list" allowBlank="1" showInputMessage="1" showErrorMessage="1" promptTitle="Select" sqref="C9:C18 C24:C29" xr:uid="{00000000-0002-0000-0100-000000000000}">
      <formula1>$L$32:$L$33</formula1>
    </dataValidation>
  </dataValidations>
  <pageMargins left="0.7" right="0.7" top="0.75" bottom="0.75" header="0.3" footer="0.3"/>
  <pageSetup scale="5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8"/>
  <sheetViews>
    <sheetView topLeftCell="A2" zoomScale="75" zoomScaleNormal="75" workbookViewId="0">
      <selection activeCell="A5" sqref="A5:C5"/>
    </sheetView>
  </sheetViews>
  <sheetFormatPr defaultColWidth="11.453125" defaultRowHeight="15.6" x14ac:dyDescent="0.25"/>
  <cols>
    <col min="1" max="1" width="6.1796875" style="5" customWidth="1"/>
    <col min="2" max="2" width="37.36328125" style="5" customWidth="1"/>
    <col min="3" max="3" width="11.6328125" style="5" customWidth="1"/>
    <col min="4" max="4" width="11.1796875" style="5" customWidth="1"/>
    <col min="5" max="5" width="11.81640625" style="5" customWidth="1"/>
    <col min="6" max="6" width="9" style="5" customWidth="1"/>
    <col min="7" max="7" width="10.81640625" style="5" customWidth="1"/>
    <col min="8" max="8" width="6.81640625" style="5" customWidth="1"/>
    <col min="9" max="9" width="11.1796875" style="5" customWidth="1"/>
    <col min="10" max="11" width="14.81640625" style="5" customWidth="1"/>
    <col min="12" max="12" width="14.81640625" style="10" customWidth="1"/>
    <col min="13" max="13" width="9.81640625" style="10" customWidth="1"/>
    <col min="14" max="16384" width="11.453125" style="5"/>
  </cols>
  <sheetData>
    <row r="1" spans="1:16" ht="30" customHeight="1" thickBot="1" x14ac:dyDescent="0.3">
      <c r="A1" s="69" t="s">
        <v>38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6" ht="24" customHeight="1" x14ac:dyDescent="0.25">
      <c r="A2" s="117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ht="18" customHeight="1" x14ac:dyDescent="0.25">
      <c r="A3" s="120" t="s">
        <v>12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</row>
    <row r="4" spans="1:16" ht="15.9" customHeight="1" x14ac:dyDescent="0.25">
      <c r="A4" s="120" t="s">
        <v>36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2"/>
    </row>
    <row r="5" spans="1:16" ht="24.6" customHeight="1" thickBot="1" x14ac:dyDescent="0.3">
      <c r="A5" s="126" t="s">
        <v>1</v>
      </c>
      <c r="B5" s="127"/>
      <c r="C5" s="127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6" ht="25.95" customHeight="1" x14ac:dyDescent="0.25">
      <c r="A6" s="123" t="s">
        <v>20</v>
      </c>
      <c r="B6" s="124"/>
      <c r="C6" s="125"/>
      <c r="D6" s="79">
        <v>0</v>
      </c>
      <c r="E6" s="79"/>
      <c r="F6" s="80"/>
      <c r="G6" s="81"/>
      <c r="H6" s="81"/>
      <c r="I6" s="81"/>
      <c r="J6" s="81"/>
      <c r="K6" s="81"/>
      <c r="L6" s="81"/>
      <c r="M6" s="82"/>
    </row>
    <row r="7" spans="1:16" ht="28.95" customHeight="1" x14ac:dyDescent="0.25">
      <c r="A7" s="67" t="s">
        <v>13</v>
      </c>
      <c r="B7" s="53" t="s">
        <v>16</v>
      </c>
      <c r="C7" s="67" t="s">
        <v>25</v>
      </c>
      <c r="D7" s="67" t="s">
        <v>21</v>
      </c>
      <c r="E7" s="67" t="s">
        <v>22</v>
      </c>
      <c r="F7" s="67" t="s">
        <v>23</v>
      </c>
      <c r="G7" s="67" t="s">
        <v>22</v>
      </c>
      <c r="H7" s="67" t="s">
        <v>24</v>
      </c>
      <c r="I7" s="67" t="s">
        <v>22</v>
      </c>
      <c r="J7" s="67" t="s">
        <v>2</v>
      </c>
      <c r="K7" s="67" t="s">
        <v>3</v>
      </c>
      <c r="L7" s="67" t="s">
        <v>4</v>
      </c>
      <c r="M7" s="67" t="s">
        <v>5</v>
      </c>
    </row>
    <row r="8" spans="1:16" ht="46.95" customHeight="1" x14ac:dyDescent="0.25">
      <c r="A8" s="68"/>
      <c r="B8" s="53" t="s">
        <v>14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36"/>
    </row>
    <row r="9" spans="1:16" ht="19.95" customHeight="1" x14ac:dyDescent="0.25">
      <c r="A9" s="31"/>
      <c r="B9" s="31"/>
      <c r="C9" s="33"/>
      <c r="D9" s="32"/>
      <c r="E9" s="33"/>
      <c r="F9" s="32"/>
      <c r="G9" s="33"/>
      <c r="H9" s="32"/>
      <c r="I9" s="33"/>
      <c r="J9" s="48">
        <f t="shared" ref="J9:J18" si="0">IF(C9="Yes",(D9*E9)+(F9*G9)+(H9*I9),0)</f>
        <v>0</v>
      </c>
      <c r="K9" s="48">
        <f t="shared" ref="K9:K18" si="1">IF(C9="No",(D9*E9)+(F9*G9)+(H9*I9),0)</f>
        <v>0</v>
      </c>
      <c r="L9" s="48">
        <f>SUM(J9:K9)</f>
        <v>0</v>
      </c>
      <c r="M9" s="49">
        <f t="shared" ref="M9:M18" si="2">+D9+F9+H9</f>
        <v>0</v>
      </c>
      <c r="O9" s="8"/>
      <c r="P9" s="8"/>
    </row>
    <row r="10" spans="1:16" ht="19.95" customHeight="1" x14ac:dyDescent="0.25">
      <c r="A10" s="31"/>
      <c r="B10" s="31"/>
      <c r="C10" s="33"/>
      <c r="D10" s="32"/>
      <c r="E10" s="33"/>
      <c r="F10" s="32"/>
      <c r="G10" s="33"/>
      <c r="H10" s="32"/>
      <c r="I10" s="33"/>
      <c r="J10" s="48">
        <f t="shared" si="0"/>
        <v>0</v>
      </c>
      <c r="K10" s="48">
        <f t="shared" si="1"/>
        <v>0</v>
      </c>
      <c r="L10" s="48">
        <f t="shared" ref="L10:L16" si="3">SUM(J10:K10)</f>
        <v>0</v>
      </c>
      <c r="M10" s="49">
        <f t="shared" si="2"/>
        <v>0</v>
      </c>
      <c r="O10" s="8"/>
      <c r="P10" s="8"/>
    </row>
    <row r="11" spans="1:16" ht="19.95" customHeight="1" x14ac:dyDescent="0.25">
      <c r="A11" s="31"/>
      <c r="B11" s="31"/>
      <c r="C11" s="33"/>
      <c r="D11" s="32"/>
      <c r="E11" s="33"/>
      <c r="F11" s="32"/>
      <c r="G11" s="33"/>
      <c r="H11" s="32"/>
      <c r="I11" s="33"/>
      <c r="J11" s="48">
        <f t="shared" si="0"/>
        <v>0</v>
      </c>
      <c r="K11" s="48">
        <f t="shared" si="1"/>
        <v>0</v>
      </c>
      <c r="L11" s="48">
        <f t="shared" si="3"/>
        <v>0</v>
      </c>
      <c r="M11" s="49">
        <f t="shared" si="2"/>
        <v>0</v>
      </c>
      <c r="O11" s="8"/>
      <c r="P11" s="8"/>
    </row>
    <row r="12" spans="1:16" ht="19.95" customHeight="1" x14ac:dyDescent="0.25">
      <c r="A12" s="31"/>
      <c r="B12" s="31"/>
      <c r="C12" s="33"/>
      <c r="D12" s="32"/>
      <c r="E12" s="33"/>
      <c r="F12" s="32"/>
      <c r="G12" s="33"/>
      <c r="H12" s="32"/>
      <c r="I12" s="33"/>
      <c r="J12" s="48">
        <f t="shared" si="0"/>
        <v>0</v>
      </c>
      <c r="K12" s="48">
        <f t="shared" si="1"/>
        <v>0</v>
      </c>
      <c r="L12" s="48">
        <f t="shared" si="3"/>
        <v>0</v>
      </c>
      <c r="M12" s="49">
        <f t="shared" si="2"/>
        <v>0</v>
      </c>
      <c r="O12" s="8"/>
      <c r="P12" s="8"/>
    </row>
    <row r="13" spans="1:16" ht="19.95" customHeight="1" x14ac:dyDescent="0.25">
      <c r="A13" s="31"/>
      <c r="B13" s="31"/>
      <c r="C13" s="33"/>
      <c r="D13" s="32"/>
      <c r="E13" s="33"/>
      <c r="F13" s="32"/>
      <c r="G13" s="33"/>
      <c r="H13" s="32"/>
      <c r="I13" s="33"/>
      <c r="J13" s="48">
        <f t="shared" si="0"/>
        <v>0</v>
      </c>
      <c r="K13" s="48">
        <f t="shared" si="1"/>
        <v>0</v>
      </c>
      <c r="L13" s="48">
        <f t="shared" si="3"/>
        <v>0</v>
      </c>
      <c r="M13" s="49">
        <f t="shared" si="2"/>
        <v>0</v>
      </c>
      <c r="O13" s="8"/>
      <c r="P13" s="8"/>
    </row>
    <row r="14" spans="1:16" ht="19.95" customHeight="1" x14ac:dyDescent="0.25">
      <c r="A14" s="31"/>
      <c r="B14" s="31"/>
      <c r="C14" s="33"/>
      <c r="D14" s="32"/>
      <c r="E14" s="33"/>
      <c r="F14" s="32"/>
      <c r="G14" s="33"/>
      <c r="H14" s="32"/>
      <c r="I14" s="33"/>
      <c r="J14" s="48">
        <f t="shared" si="0"/>
        <v>0</v>
      </c>
      <c r="K14" s="48">
        <f t="shared" si="1"/>
        <v>0</v>
      </c>
      <c r="L14" s="48">
        <f t="shared" si="3"/>
        <v>0</v>
      </c>
      <c r="M14" s="49">
        <f t="shared" si="2"/>
        <v>0</v>
      </c>
      <c r="P14" s="8"/>
    </row>
    <row r="15" spans="1:16" ht="19.95" customHeight="1" x14ac:dyDescent="0.25">
      <c r="A15" s="31"/>
      <c r="B15" s="31"/>
      <c r="C15" s="33"/>
      <c r="D15" s="32"/>
      <c r="E15" s="33"/>
      <c r="F15" s="32"/>
      <c r="G15" s="33"/>
      <c r="H15" s="32"/>
      <c r="I15" s="33"/>
      <c r="J15" s="48">
        <f t="shared" si="0"/>
        <v>0</v>
      </c>
      <c r="K15" s="48">
        <f t="shared" si="1"/>
        <v>0</v>
      </c>
      <c r="L15" s="48">
        <f t="shared" si="3"/>
        <v>0</v>
      </c>
      <c r="M15" s="49">
        <f t="shared" si="2"/>
        <v>0</v>
      </c>
    </row>
    <row r="16" spans="1:16" ht="19.95" customHeight="1" x14ac:dyDescent="0.25">
      <c r="A16" s="31"/>
      <c r="B16" s="31" t="s">
        <v>6</v>
      </c>
      <c r="C16" s="33"/>
      <c r="D16" s="32"/>
      <c r="E16" s="33"/>
      <c r="F16" s="32"/>
      <c r="G16" s="33"/>
      <c r="H16" s="32"/>
      <c r="I16" s="33"/>
      <c r="J16" s="48">
        <f t="shared" si="0"/>
        <v>0</v>
      </c>
      <c r="K16" s="48">
        <f t="shared" si="1"/>
        <v>0</v>
      </c>
      <c r="L16" s="48">
        <f t="shared" si="3"/>
        <v>0</v>
      </c>
      <c r="M16" s="49">
        <f t="shared" si="2"/>
        <v>0</v>
      </c>
    </row>
    <row r="17" spans="1:16" ht="19.95" customHeight="1" x14ac:dyDescent="0.25">
      <c r="A17" s="31"/>
      <c r="B17" s="31"/>
      <c r="C17" s="33"/>
      <c r="D17" s="32"/>
      <c r="E17" s="33"/>
      <c r="F17" s="32"/>
      <c r="G17" s="33"/>
      <c r="H17" s="32"/>
      <c r="I17" s="33"/>
      <c r="J17" s="48">
        <f t="shared" si="0"/>
        <v>0</v>
      </c>
      <c r="K17" s="48">
        <f t="shared" si="1"/>
        <v>0</v>
      </c>
      <c r="L17" s="48">
        <f t="shared" ref="L17:L18" si="4">SUM(J17:K17)</f>
        <v>0</v>
      </c>
      <c r="M17" s="49">
        <f t="shared" si="2"/>
        <v>0</v>
      </c>
    </row>
    <row r="18" spans="1:16" ht="19.95" customHeight="1" x14ac:dyDescent="0.25">
      <c r="A18" s="31"/>
      <c r="B18" s="31"/>
      <c r="C18" s="33"/>
      <c r="D18" s="32"/>
      <c r="E18" s="33"/>
      <c r="F18" s="32"/>
      <c r="G18" s="33"/>
      <c r="H18" s="32"/>
      <c r="I18" s="33"/>
      <c r="J18" s="48">
        <f t="shared" si="0"/>
        <v>0</v>
      </c>
      <c r="K18" s="48">
        <f t="shared" si="1"/>
        <v>0</v>
      </c>
      <c r="L18" s="48">
        <f t="shared" si="4"/>
        <v>0</v>
      </c>
      <c r="M18" s="49">
        <f t="shared" si="2"/>
        <v>0</v>
      </c>
    </row>
    <row r="19" spans="1:16" s="10" customFormat="1" ht="18" customHeight="1" x14ac:dyDescent="0.25">
      <c r="A19" s="57"/>
      <c r="B19" s="57" t="s">
        <v>27</v>
      </c>
      <c r="C19" s="48"/>
      <c r="D19" s="49">
        <f>SUM(D9:D16)</f>
        <v>0</v>
      </c>
      <c r="E19" s="48"/>
      <c r="F19" s="49">
        <f>SUM(F9:F16)</f>
        <v>0</v>
      </c>
      <c r="G19" s="48"/>
      <c r="H19" s="49">
        <f>SUM(H9:H16)</f>
        <v>0</v>
      </c>
      <c r="I19" s="48"/>
      <c r="J19" s="48">
        <f>SUM(J9:J18)</f>
        <v>0</v>
      </c>
      <c r="K19" s="48">
        <f>SUM(K9:K18)</f>
        <v>0</v>
      </c>
      <c r="L19" s="48">
        <f>SUM(L9:L18)</f>
        <v>0</v>
      </c>
      <c r="M19" s="49">
        <f>SUM(M9:M18)</f>
        <v>0</v>
      </c>
      <c r="O19" s="11"/>
    </row>
    <row r="20" spans="1:16" s="10" customFormat="1" ht="29.4" customHeight="1" x14ac:dyDescent="0.25">
      <c r="A20" s="128" t="s">
        <v>17</v>
      </c>
      <c r="B20" s="128"/>
      <c r="C20" s="48"/>
      <c r="D20" s="53" t="s">
        <v>9</v>
      </c>
      <c r="E20" s="30">
        <v>0</v>
      </c>
      <c r="F20" s="53" t="s">
        <v>10</v>
      </c>
      <c r="G20" s="30">
        <v>0</v>
      </c>
      <c r="H20" s="12"/>
      <c r="I20" s="87"/>
      <c r="J20" s="87"/>
      <c r="K20" s="87"/>
      <c r="L20" s="13"/>
      <c r="M20" s="12"/>
      <c r="O20" s="11"/>
    </row>
    <row r="21" spans="1:16" s="10" customFormat="1" ht="18" customHeight="1" x14ac:dyDescent="0.25">
      <c r="A21" s="54"/>
      <c r="B21" s="54"/>
      <c r="C21" s="88" t="str">
        <f>IF(E20&lt;100000, "You must enter a purchase price limit above", "OK")</f>
        <v>You must enter a purchase price limit above</v>
      </c>
      <c r="D21" s="88"/>
      <c r="E21" s="88"/>
      <c r="F21" s="89" t="str">
        <f>IF(G20&lt;100000, "You must enter a purcahse price limit above", "OK")</f>
        <v>You must enter a purcahse price limit above</v>
      </c>
      <c r="G21" s="89"/>
      <c r="H21" s="89"/>
      <c r="I21" s="89"/>
      <c r="J21" s="55"/>
      <c r="K21" s="55"/>
      <c r="L21" s="55"/>
      <c r="M21" s="56"/>
      <c r="O21" s="11"/>
    </row>
    <row r="22" spans="1:16" ht="31.2" customHeight="1" x14ac:dyDescent="0.25">
      <c r="A22" s="67" t="s">
        <v>13</v>
      </c>
      <c r="B22" s="67" t="s">
        <v>15</v>
      </c>
      <c r="C22" s="67" t="s">
        <v>25</v>
      </c>
      <c r="D22" s="67" t="s">
        <v>21</v>
      </c>
      <c r="E22" s="67" t="s">
        <v>22</v>
      </c>
      <c r="F22" s="67" t="s">
        <v>23</v>
      </c>
      <c r="G22" s="67" t="s">
        <v>22</v>
      </c>
      <c r="H22" s="67" t="s">
        <v>24</v>
      </c>
      <c r="I22" s="67" t="s">
        <v>22</v>
      </c>
      <c r="J22" s="99" t="s">
        <v>2</v>
      </c>
      <c r="K22" s="99" t="s">
        <v>3</v>
      </c>
      <c r="L22" s="67" t="s">
        <v>4</v>
      </c>
      <c r="M22" s="67" t="s">
        <v>5</v>
      </c>
    </row>
    <row r="23" spans="1:16" ht="16.95" customHeight="1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100"/>
      <c r="K23" s="100"/>
      <c r="L23" s="68"/>
      <c r="M23" s="68"/>
    </row>
    <row r="24" spans="1:16" ht="19.95" customHeight="1" x14ac:dyDescent="0.25">
      <c r="A24" s="31"/>
      <c r="B24" s="31"/>
      <c r="C24" s="33"/>
      <c r="D24" s="32"/>
      <c r="E24" s="33"/>
      <c r="F24" s="32"/>
      <c r="G24" s="33"/>
      <c r="H24" s="32"/>
      <c r="I24" s="32"/>
      <c r="J24" s="48">
        <f t="shared" ref="J24:J29" si="5">IF(C24="Yes",(D24*E24)+(F24*G24)+(H24*I24),0)</f>
        <v>0</v>
      </c>
      <c r="K24" s="48">
        <f t="shared" ref="K24:K29" si="6">IF(C24="No",(D24*E24)+(F24*G24)+(H24*I24),0)</f>
        <v>0</v>
      </c>
      <c r="L24" s="48">
        <f t="shared" ref="L24:L29" si="7">SUM(J24:K24)</f>
        <v>0</v>
      </c>
      <c r="M24" s="49">
        <f t="shared" ref="M24:M29" si="8">+D24+F24+H24</f>
        <v>0</v>
      </c>
      <c r="P24" s="8"/>
    </row>
    <row r="25" spans="1:16" ht="19.95" customHeight="1" x14ac:dyDescent="0.25">
      <c r="A25" s="31"/>
      <c r="B25" s="31"/>
      <c r="C25" s="33"/>
      <c r="D25" s="32"/>
      <c r="E25" s="33"/>
      <c r="F25" s="32"/>
      <c r="G25" s="33"/>
      <c r="H25" s="32"/>
      <c r="I25" s="32"/>
      <c r="J25" s="48">
        <f t="shared" si="5"/>
        <v>0</v>
      </c>
      <c r="K25" s="48">
        <f t="shared" si="6"/>
        <v>0</v>
      </c>
      <c r="L25" s="48">
        <f t="shared" si="7"/>
        <v>0</v>
      </c>
      <c r="M25" s="49">
        <f t="shared" si="8"/>
        <v>0</v>
      </c>
    </row>
    <row r="26" spans="1:16" ht="19.95" customHeight="1" x14ac:dyDescent="0.25">
      <c r="A26" s="31"/>
      <c r="B26" s="31"/>
      <c r="C26" s="33"/>
      <c r="D26" s="32"/>
      <c r="E26" s="33"/>
      <c r="F26" s="32"/>
      <c r="G26" s="33"/>
      <c r="H26" s="32"/>
      <c r="I26" s="32"/>
      <c r="J26" s="48">
        <f t="shared" si="5"/>
        <v>0</v>
      </c>
      <c r="K26" s="48">
        <f t="shared" si="6"/>
        <v>0</v>
      </c>
      <c r="L26" s="48">
        <f t="shared" si="7"/>
        <v>0</v>
      </c>
      <c r="M26" s="49">
        <f t="shared" si="8"/>
        <v>0</v>
      </c>
    </row>
    <row r="27" spans="1:16" ht="19.95" customHeight="1" x14ac:dyDescent="0.25">
      <c r="A27" s="31"/>
      <c r="B27" s="31"/>
      <c r="C27" s="33"/>
      <c r="D27" s="32"/>
      <c r="E27" s="33"/>
      <c r="F27" s="32"/>
      <c r="G27" s="33"/>
      <c r="H27" s="32"/>
      <c r="I27" s="32"/>
      <c r="J27" s="48">
        <f t="shared" si="5"/>
        <v>0</v>
      </c>
      <c r="K27" s="48">
        <f t="shared" si="6"/>
        <v>0</v>
      </c>
      <c r="L27" s="48">
        <f t="shared" si="7"/>
        <v>0</v>
      </c>
      <c r="M27" s="49">
        <f t="shared" si="8"/>
        <v>0</v>
      </c>
    </row>
    <row r="28" spans="1:16" ht="19.95" customHeight="1" x14ac:dyDescent="0.25">
      <c r="A28" s="31"/>
      <c r="B28" s="31"/>
      <c r="C28" s="33"/>
      <c r="D28" s="32"/>
      <c r="E28" s="33"/>
      <c r="F28" s="32"/>
      <c r="G28" s="33"/>
      <c r="H28" s="32"/>
      <c r="I28" s="32"/>
      <c r="J28" s="48">
        <f t="shared" si="5"/>
        <v>0</v>
      </c>
      <c r="K28" s="48">
        <f t="shared" si="6"/>
        <v>0</v>
      </c>
      <c r="L28" s="48">
        <f t="shared" si="7"/>
        <v>0</v>
      </c>
      <c r="M28" s="49">
        <f t="shared" si="8"/>
        <v>0</v>
      </c>
    </row>
    <row r="29" spans="1:16" ht="18.899999999999999" customHeight="1" x14ac:dyDescent="0.25">
      <c r="A29" s="31"/>
      <c r="B29" s="31"/>
      <c r="C29" s="33"/>
      <c r="D29" s="32"/>
      <c r="E29" s="33"/>
      <c r="F29" s="32"/>
      <c r="G29" s="33"/>
      <c r="H29" s="32"/>
      <c r="I29" s="32"/>
      <c r="J29" s="48">
        <f t="shared" si="5"/>
        <v>0</v>
      </c>
      <c r="K29" s="48">
        <f t="shared" si="6"/>
        <v>0</v>
      </c>
      <c r="L29" s="48">
        <f t="shared" si="7"/>
        <v>0</v>
      </c>
      <c r="M29" s="49">
        <f t="shared" si="8"/>
        <v>0</v>
      </c>
    </row>
    <row r="30" spans="1:16" s="10" customFormat="1" ht="18" customHeight="1" x14ac:dyDescent="0.25">
      <c r="A30" s="57"/>
      <c r="B30" s="57" t="s">
        <v>28</v>
      </c>
      <c r="C30" s="48"/>
      <c r="D30" s="49">
        <f>SUM(D24:D29)</f>
        <v>0</v>
      </c>
      <c r="E30" s="48"/>
      <c r="F30" s="49">
        <f>SUM(F24:F29)</f>
        <v>0</v>
      </c>
      <c r="G30" s="48"/>
      <c r="H30" s="49">
        <f>SUM(H24:H29)</f>
        <v>0</v>
      </c>
      <c r="I30" s="48"/>
      <c r="J30" s="48">
        <f t="shared" ref="J30:M30" si="9">SUM(J24:J29)</f>
        <v>0</v>
      </c>
      <c r="K30" s="48">
        <f t="shared" si="9"/>
        <v>0</v>
      </c>
      <c r="L30" s="48">
        <f t="shared" si="9"/>
        <v>0</v>
      </c>
      <c r="M30" s="49">
        <f t="shared" si="9"/>
        <v>0</v>
      </c>
      <c r="O30" s="11"/>
    </row>
    <row r="31" spans="1:16" s="10" customFormat="1" ht="18" customHeight="1" x14ac:dyDescent="0.25">
      <c r="A31" s="22"/>
      <c r="B31" s="22"/>
      <c r="C31" s="22"/>
      <c r="D31" s="23"/>
      <c r="E31" s="24"/>
      <c r="F31" s="23"/>
      <c r="G31" s="24"/>
      <c r="H31" s="23"/>
      <c r="I31" s="24"/>
      <c r="J31" s="24"/>
      <c r="K31" s="24"/>
      <c r="L31" s="24"/>
      <c r="M31" s="23"/>
      <c r="O31" s="11"/>
    </row>
    <row r="32" spans="1:16" ht="22.2" customHeight="1" x14ac:dyDescent="0.25">
      <c r="A32" s="58"/>
      <c r="B32" s="57" t="s">
        <v>7</v>
      </c>
      <c r="C32" s="59"/>
      <c r="D32" s="93">
        <v>0</v>
      </c>
      <c r="E32" s="94"/>
      <c r="F32" s="95" t="e">
        <f>D32/$D$6</f>
        <v>#DIV/0!</v>
      </c>
      <c r="G32" s="96"/>
      <c r="H32" s="97" t="e">
        <f>IF(F32&gt;0.1, "Over Limit", "OK")</f>
        <v>#DIV/0!</v>
      </c>
      <c r="I32" s="98"/>
      <c r="J32" s="25"/>
      <c r="K32" s="25"/>
      <c r="L32" s="44" t="s">
        <v>31</v>
      </c>
      <c r="M32" s="23"/>
      <c r="O32" s="16"/>
    </row>
    <row r="33" spans="1:13" ht="20.399999999999999" customHeight="1" thickBot="1" x14ac:dyDescent="0.3">
      <c r="A33" s="60"/>
      <c r="B33" s="61" t="s">
        <v>8</v>
      </c>
      <c r="C33" s="62"/>
      <c r="D33" s="91">
        <v>0</v>
      </c>
      <c r="E33" s="92"/>
      <c r="F33" s="26"/>
      <c r="G33" s="26"/>
      <c r="H33" s="26"/>
      <c r="I33" s="26"/>
      <c r="J33" s="27"/>
      <c r="K33" s="28"/>
      <c r="L33" s="45" t="s">
        <v>32</v>
      </c>
      <c r="M33" s="29"/>
    </row>
    <row r="34" spans="1:13" ht="25.95" customHeight="1" thickBot="1" x14ac:dyDescent="0.3">
      <c r="A34" s="63"/>
      <c r="B34" s="64" t="s">
        <v>33</v>
      </c>
      <c r="C34" s="64"/>
      <c r="D34" s="129">
        <f>L19+L30+D32+D33</f>
        <v>0</v>
      </c>
      <c r="E34" s="129"/>
      <c r="F34" s="132" t="str">
        <f>IF(D34&gt;D6, "This total is over the allocation and will require less than the maximum amount be awarded per applicant", "OK")</f>
        <v>OK</v>
      </c>
      <c r="G34" s="132"/>
      <c r="H34" s="132"/>
      <c r="I34" s="132"/>
      <c r="J34" s="132"/>
      <c r="K34" s="132"/>
      <c r="L34" s="132"/>
      <c r="M34" s="133"/>
    </row>
    <row r="35" spans="1:13" ht="25.95" customHeight="1" thickBot="1" x14ac:dyDescent="0.3">
      <c r="A35" s="102" t="s">
        <v>26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</row>
    <row r="36" spans="1:13" ht="21.9" customHeight="1" x14ac:dyDescent="0.25">
      <c r="A36" s="130" t="s">
        <v>18</v>
      </c>
      <c r="B36" s="131"/>
      <c r="C36" s="65"/>
      <c r="D36" s="105" t="e">
        <f>(J19+J30)/$D$6</f>
        <v>#DIV/0!</v>
      </c>
      <c r="E36" s="106"/>
      <c r="F36" s="97" t="e">
        <f>IF(D36&lt;0.75, "Does Not Meet Requirement", "OK")</f>
        <v>#DIV/0!</v>
      </c>
      <c r="G36" s="107"/>
      <c r="H36" s="98"/>
      <c r="K36" s="1"/>
      <c r="M36" s="46"/>
    </row>
    <row r="37" spans="1:13" ht="21.9" customHeight="1" x14ac:dyDescent="0.25">
      <c r="A37" s="134" t="s">
        <v>19</v>
      </c>
      <c r="B37" s="128"/>
      <c r="C37" s="66"/>
      <c r="D37" s="111" t="e">
        <f>L19/D6</f>
        <v>#DIV/0!</v>
      </c>
      <c r="E37" s="112"/>
      <c r="F37" s="97" t="e">
        <f>IF(D37&lt;0.65, "Does Not Meet Requirement", "OK")</f>
        <v>#DIV/0!</v>
      </c>
      <c r="G37" s="107"/>
      <c r="H37" s="98"/>
      <c r="I37" s="1"/>
      <c r="J37" s="1"/>
      <c r="K37" s="18"/>
      <c r="L37" s="46"/>
      <c r="M37" s="5"/>
    </row>
    <row r="38" spans="1:13" ht="21.9" customHeight="1" x14ac:dyDescent="0.25">
      <c r="A38" s="135" t="s">
        <v>34</v>
      </c>
      <c r="B38" s="136"/>
      <c r="C38" s="66"/>
      <c r="D38" s="111" t="e">
        <f>L30/D6</f>
        <v>#DIV/0!</v>
      </c>
      <c r="E38" s="112"/>
      <c r="F38" s="97" t="e">
        <f>IF(D38&gt;0.25, "Does Not Meet Requirement", "OK")</f>
        <v>#DIV/0!</v>
      </c>
      <c r="G38" s="107"/>
      <c r="H38" s="98"/>
      <c r="I38" s="1"/>
      <c r="J38" s="1"/>
      <c r="K38" s="18"/>
      <c r="L38" s="46"/>
      <c r="M38" s="5"/>
    </row>
    <row r="39" spans="1:13" ht="15.9" customHeight="1" x14ac:dyDescent="0.25">
      <c r="A39" s="134" t="s">
        <v>29</v>
      </c>
      <c r="B39" s="128"/>
      <c r="C39" s="66"/>
      <c r="D39" s="50">
        <f>(D9*E9)+(D10*E10)+(D11*E11)+(D12*E12)+(D13*E13)+(D14*E14)+(D15*E15)+(D16*E16)+D24*E24+D25*E25+D26*E26+D27*E27+D29*E29</f>
        <v>0</v>
      </c>
      <c r="E39" s="51" t="e">
        <f>+D39/D6</f>
        <v>#DIV/0!</v>
      </c>
      <c r="F39" s="97" t="str">
        <f>IF(D39&lt;0.3, "Does Not Meet Requirement", "OK")</f>
        <v>Does Not Meet Requirement</v>
      </c>
      <c r="G39" s="107"/>
      <c r="H39" s="98"/>
      <c r="I39" s="34"/>
      <c r="K39" s="10"/>
      <c r="M39" s="5"/>
    </row>
    <row r="40" spans="1:13" ht="16.95" customHeight="1" x14ac:dyDescent="0.25">
      <c r="A40" s="134" t="s">
        <v>30</v>
      </c>
      <c r="B40" s="128"/>
      <c r="C40" s="66"/>
      <c r="D40" s="50">
        <f>F9*G9+F10*G10+F11*G11+F12*G12+F13*G13+F14*G14+F15*G15+F16*G16+F24*F25*G25+F26*G26+F27*G27+F29*G29</f>
        <v>0</v>
      </c>
      <c r="E40" s="51" t="e">
        <f>+D40/D6</f>
        <v>#DIV/0!</v>
      </c>
      <c r="F40" s="97" t="str">
        <f>IF((D39+D40)&lt;0.6, "Does Not Meet Requirement", "OK")</f>
        <v>Does Not Meet Requirement</v>
      </c>
      <c r="G40" s="107"/>
      <c r="H40" s="98"/>
      <c r="I40" s="35"/>
      <c r="J40" s="19"/>
      <c r="K40" s="10"/>
      <c r="M40" s="5"/>
    </row>
    <row r="41" spans="1:13" ht="16.95" customHeight="1" x14ac:dyDescent="0.25">
      <c r="A41" s="134" t="s">
        <v>11</v>
      </c>
      <c r="B41" s="128"/>
      <c r="C41" s="66"/>
      <c r="D41" s="50">
        <f>H9*I9+H10*I10+H11*I11+H12*I12+H13*I13+H14*I14+H15*I15+H16*I16+H24*I24+H25*I25+H26*I26+H27*I27+H29*I29</f>
        <v>0</v>
      </c>
      <c r="E41" s="52" t="e">
        <f>+D41/D6</f>
        <v>#DIV/0!</v>
      </c>
      <c r="F41" s="115"/>
      <c r="G41" s="116"/>
      <c r="H41" s="116"/>
      <c r="I41" s="20"/>
      <c r="J41" s="2"/>
      <c r="K41" s="10"/>
      <c r="M41" s="5"/>
    </row>
    <row r="42" spans="1:13" ht="15" customHeight="1" x14ac:dyDescent="0.25"/>
    <row r="43" spans="1:13" ht="15" customHeight="1" x14ac:dyDescent="0.25"/>
    <row r="44" spans="1:13" ht="15" customHeight="1" x14ac:dyDescent="0.25">
      <c r="I44" s="21"/>
    </row>
    <row r="45" spans="1:13" ht="15" customHeight="1" x14ac:dyDescent="0.25">
      <c r="I45" s="21"/>
    </row>
    <row r="46" spans="1:13" ht="15" customHeight="1" x14ac:dyDescent="0.25"/>
    <row r="47" spans="1:13" ht="15" customHeight="1" x14ac:dyDescent="0.25"/>
    <row r="48" spans="1:13" ht="15" customHeight="1" x14ac:dyDescent="0.25"/>
  </sheetData>
  <sheetProtection formatColumns="0" insertRows="0" deleteRows="0" selectLockedCells="1"/>
  <mergeCells count="60">
    <mergeCell ref="A39:B39"/>
    <mergeCell ref="F39:H39"/>
    <mergeCell ref="A40:B40"/>
    <mergeCell ref="F40:H40"/>
    <mergeCell ref="A41:B41"/>
    <mergeCell ref="F41:H41"/>
    <mergeCell ref="A37:B37"/>
    <mergeCell ref="D37:E37"/>
    <mergeCell ref="F37:H37"/>
    <mergeCell ref="A38:B38"/>
    <mergeCell ref="D38:E38"/>
    <mergeCell ref="F38:H38"/>
    <mergeCell ref="D34:E34"/>
    <mergeCell ref="A35:M35"/>
    <mergeCell ref="A36:B36"/>
    <mergeCell ref="D36:E36"/>
    <mergeCell ref="F36:H36"/>
    <mergeCell ref="F34:M34"/>
    <mergeCell ref="M22:M23"/>
    <mergeCell ref="D32:E32"/>
    <mergeCell ref="F32:G32"/>
    <mergeCell ref="H32:I32"/>
    <mergeCell ref="J22:J23"/>
    <mergeCell ref="K22:K23"/>
    <mergeCell ref="L22:L23"/>
    <mergeCell ref="D33:E33"/>
    <mergeCell ref="F22:F23"/>
    <mergeCell ref="G22:G23"/>
    <mergeCell ref="H22:H23"/>
    <mergeCell ref="I22:I23"/>
    <mergeCell ref="E22:E23"/>
    <mergeCell ref="I20:K20"/>
    <mergeCell ref="C21:E21"/>
    <mergeCell ref="F21:I21"/>
    <mergeCell ref="A20:B20"/>
    <mergeCell ref="A22:A23"/>
    <mergeCell ref="B22:B23"/>
    <mergeCell ref="C22:C23"/>
    <mergeCell ref="D22:D23"/>
    <mergeCell ref="A1:M1"/>
    <mergeCell ref="A2:M2"/>
    <mergeCell ref="A3:M3"/>
    <mergeCell ref="A4:M4"/>
    <mergeCell ref="A6:C6"/>
    <mergeCell ref="D6:E6"/>
    <mergeCell ref="F6:M6"/>
    <mergeCell ref="A5:C5"/>
    <mergeCell ref="D5:M5"/>
    <mergeCell ref="M7:M8"/>
    <mergeCell ref="A7:A8"/>
    <mergeCell ref="C7:C8"/>
    <mergeCell ref="D7:D8"/>
    <mergeCell ref="J7:J8"/>
    <mergeCell ref="K7:K8"/>
    <mergeCell ref="L7:L8"/>
    <mergeCell ref="E7:E8"/>
    <mergeCell ref="F7:F8"/>
    <mergeCell ref="G7:G8"/>
    <mergeCell ref="H7:H8"/>
    <mergeCell ref="I7:I8"/>
  </mergeCells>
  <dataValidations count="1">
    <dataValidation type="list" allowBlank="1" showInputMessage="1" showErrorMessage="1" promptTitle="Select" sqref="C9:C18 C24:C29" xr:uid="{12340FA4-93D3-4CE6-BAFB-BDB2718F349E}">
      <formula1>$L$32:$L$33</formula1>
    </dataValidation>
  </dataValidations>
  <pageMargins left="0.7" right="0.7" top="0.75" bottom="0.75" header="0.3" footer="0.3"/>
  <pageSetup scale="5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8"/>
  <sheetViews>
    <sheetView tabSelected="1" zoomScale="70" zoomScaleNormal="70" workbookViewId="0">
      <selection activeCell="O14" sqref="O14"/>
    </sheetView>
  </sheetViews>
  <sheetFormatPr defaultColWidth="11.453125" defaultRowHeight="15.6" x14ac:dyDescent="0.25"/>
  <cols>
    <col min="1" max="1" width="6.1796875" style="5" customWidth="1"/>
    <col min="2" max="2" width="37.36328125" style="5" customWidth="1"/>
    <col min="3" max="3" width="11.6328125" style="5" customWidth="1"/>
    <col min="4" max="4" width="11.1796875" style="5" customWidth="1"/>
    <col min="5" max="5" width="11.81640625" style="5" customWidth="1"/>
    <col min="6" max="6" width="9.1796875" style="5" customWidth="1"/>
    <col min="7" max="7" width="10.81640625" style="5" customWidth="1"/>
    <col min="8" max="8" width="6.81640625" style="5" customWidth="1"/>
    <col min="9" max="9" width="11.1796875" style="5" customWidth="1"/>
    <col min="10" max="11" width="14.81640625" style="5" customWidth="1"/>
    <col min="12" max="12" width="14.81640625" style="10" customWidth="1"/>
    <col min="13" max="13" width="9.81640625" style="10" customWidth="1"/>
    <col min="14" max="16384" width="11.453125" style="5"/>
  </cols>
  <sheetData>
    <row r="1" spans="1:16" ht="30" customHeight="1" thickBot="1" x14ac:dyDescent="0.3">
      <c r="A1" s="69" t="s">
        <v>38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6" ht="24" customHeight="1" x14ac:dyDescent="0.25">
      <c r="A2" s="117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ht="18" customHeight="1" x14ac:dyDescent="0.25">
      <c r="A3" s="120" t="s">
        <v>12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</row>
    <row r="4" spans="1:16" ht="15.9" customHeight="1" x14ac:dyDescent="0.25">
      <c r="A4" s="120" t="s">
        <v>39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2"/>
    </row>
    <row r="5" spans="1:16" ht="24.6" customHeight="1" thickBot="1" x14ac:dyDescent="0.3">
      <c r="A5" s="126" t="s">
        <v>37</v>
      </c>
      <c r="B5" s="127"/>
      <c r="C5" s="127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6" ht="25.95" customHeight="1" x14ac:dyDescent="0.25">
      <c r="A6" s="123" t="s">
        <v>20</v>
      </c>
      <c r="B6" s="124"/>
      <c r="C6" s="125"/>
      <c r="D6" s="79">
        <v>0</v>
      </c>
      <c r="E6" s="79"/>
      <c r="F6" s="80"/>
      <c r="G6" s="81"/>
      <c r="H6" s="81"/>
      <c r="I6" s="81"/>
      <c r="J6" s="81"/>
      <c r="K6" s="81"/>
      <c r="L6" s="81"/>
      <c r="M6" s="82"/>
    </row>
    <row r="7" spans="1:16" ht="28.95" customHeight="1" x14ac:dyDescent="0.25">
      <c r="A7" s="67" t="s">
        <v>13</v>
      </c>
      <c r="B7" s="53" t="s">
        <v>16</v>
      </c>
      <c r="C7" s="67" t="s">
        <v>25</v>
      </c>
      <c r="D7" s="67" t="s">
        <v>21</v>
      </c>
      <c r="E7" s="67" t="s">
        <v>22</v>
      </c>
      <c r="F7" s="67" t="s">
        <v>23</v>
      </c>
      <c r="G7" s="67" t="s">
        <v>22</v>
      </c>
      <c r="H7" s="67" t="s">
        <v>24</v>
      </c>
      <c r="I7" s="67" t="s">
        <v>22</v>
      </c>
      <c r="J7" s="67" t="s">
        <v>2</v>
      </c>
      <c r="K7" s="67" t="s">
        <v>3</v>
      </c>
      <c r="L7" s="67" t="s">
        <v>4</v>
      </c>
      <c r="M7" s="67" t="s">
        <v>5</v>
      </c>
    </row>
    <row r="8" spans="1:16" ht="46.95" customHeight="1" x14ac:dyDescent="0.25">
      <c r="A8" s="68"/>
      <c r="B8" s="53" t="s">
        <v>14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36"/>
    </row>
    <row r="9" spans="1:16" ht="19.95" customHeight="1" x14ac:dyDescent="0.25">
      <c r="A9" s="31"/>
      <c r="B9" s="31"/>
      <c r="C9" s="33"/>
      <c r="D9" s="32"/>
      <c r="E9" s="33"/>
      <c r="F9" s="32"/>
      <c r="G9" s="33"/>
      <c r="H9" s="32"/>
      <c r="I9" s="33"/>
      <c r="J9" s="48">
        <f t="shared" ref="J9:J18" si="0">IF(C9="Yes",(D9*E9)+(F9*G9)+(H9*I9),0)</f>
        <v>0</v>
      </c>
      <c r="K9" s="48">
        <f t="shared" ref="K9:K18" si="1">IF(C9="No",(D9*E9)+(F9*G9)+(H9*I9),0)</f>
        <v>0</v>
      </c>
      <c r="L9" s="48">
        <f>SUM(J9:K9)</f>
        <v>0</v>
      </c>
      <c r="M9" s="49">
        <f t="shared" ref="M9:M18" si="2">+D9+F9+H9</f>
        <v>0</v>
      </c>
      <c r="O9" s="8"/>
      <c r="P9" s="8"/>
    </row>
    <row r="10" spans="1:16" ht="19.95" customHeight="1" x14ac:dyDescent="0.25">
      <c r="A10" s="31"/>
      <c r="B10" s="31"/>
      <c r="C10" s="33"/>
      <c r="D10" s="32"/>
      <c r="E10" s="33"/>
      <c r="F10" s="32"/>
      <c r="G10" s="33"/>
      <c r="H10" s="32"/>
      <c r="I10" s="33"/>
      <c r="J10" s="48">
        <f t="shared" si="0"/>
        <v>0</v>
      </c>
      <c r="K10" s="48">
        <f t="shared" si="1"/>
        <v>0</v>
      </c>
      <c r="L10" s="48">
        <f t="shared" ref="L10:L16" si="3">SUM(J10:K10)</f>
        <v>0</v>
      </c>
      <c r="M10" s="49">
        <f t="shared" si="2"/>
        <v>0</v>
      </c>
      <c r="O10" s="8"/>
      <c r="P10" s="8"/>
    </row>
    <row r="11" spans="1:16" ht="19.95" customHeight="1" x14ac:dyDescent="0.25">
      <c r="A11" s="31"/>
      <c r="B11" s="31"/>
      <c r="C11" s="33"/>
      <c r="D11" s="32"/>
      <c r="E11" s="33"/>
      <c r="F11" s="32"/>
      <c r="G11" s="33"/>
      <c r="H11" s="32"/>
      <c r="I11" s="33"/>
      <c r="J11" s="48">
        <f t="shared" si="0"/>
        <v>0</v>
      </c>
      <c r="K11" s="48">
        <f t="shared" si="1"/>
        <v>0</v>
      </c>
      <c r="L11" s="48">
        <f t="shared" si="3"/>
        <v>0</v>
      </c>
      <c r="M11" s="49">
        <f t="shared" si="2"/>
        <v>0</v>
      </c>
      <c r="O11" s="8"/>
      <c r="P11" s="8"/>
    </row>
    <row r="12" spans="1:16" ht="19.95" customHeight="1" x14ac:dyDescent="0.25">
      <c r="A12" s="31"/>
      <c r="B12" s="31"/>
      <c r="C12" s="33"/>
      <c r="D12" s="32"/>
      <c r="E12" s="33"/>
      <c r="F12" s="32"/>
      <c r="G12" s="33"/>
      <c r="H12" s="32"/>
      <c r="I12" s="33"/>
      <c r="J12" s="48">
        <f t="shared" si="0"/>
        <v>0</v>
      </c>
      <c r="K12" s="48">
        <f t="shared" si="1"/>
        <v>0</v>
      </c>
      <c r="L12" s="48">
        <f t="shared" si="3"/>
        <v>0</v>
      </c>
      <c r="M12" s="49">
        <f t="shared" si="2"/>
        <v>0</v>
      </c>
      <c r="O12" s="8"/>
      <c r="P12" s="8"/>
    </row>
    <row r="13" spans="1:16" ht="19.95" customHeight="1" x14ac:dyDescent="0.25">
      <c r="A13" s="31"/>
      <c r="B13" s="31"/>
      <c r="C13" s="33"/>
      <c r="D13" s="32"/>
      <c r="E13" s="33"/>
      <c r="F13" s="32"/>
      <c r="G13" s="33"/>
      <c r="H13" s="32"/>
      <c r="I13" s="33"/>
      <c r="J13" s="48">
        <f t="shared" si="0"/>
        <v>0</v>
      </c>
      <c r="K13" s="48">
        <f t="shared" si="1"/>
        <v>0</v>
      </c>
      <c r="L13" s="48">
        <f t="shared" si="3"/>
        <v>0</v>
      </c>
      <c r="M13" s="49">
        <f t="shared" si="2"/>
        <v>0</v>
      </c>
      <c r="O13" s="8"/>
      <c r="P13" s="8"/>
    </row>
    <row r="14" spans="1:16" ht="19.95" customHeight="1" x14ac:dyDescent="0.25">
      <c r="A14" s="31"/>
      <c r="B14" s="31"/>
      <c r="C14" s="33"/>
      <c r="D14" s="32"/>
      <c r="E14" s="33"/>
      <c r="F14" s="32"/>
      <c r="G14" s="33"/>
      <c r="H14" s="32"/>
      <c r="I14" s="33"/>
      <c r="J14" s="48">
        <f t="shared" si="0"/>
        <v>0</v>
      </c>
      <c r="K14" s="48">
        <f t="shared" si="1"/>
        <v>0</v>
      </c>
      <c r="L14" s="48">
        <f t="shared" si="3"/>
        <v>0</v>
      </c>
      <c r="M14" s="49">
        <f t="shared" si="2"/>
        <v>0</v>
      </c>
      <c r="P14" s="8"/>
    </row>
    <row r="15" spans="1:16" ht="19.95" customHeight="1" x14ac:dyDescent="0.25">
      <c r="A15" s="31"/>
      <c r="B15" s="31"/>
      <c r="C15" s="33"/>
      <c r="D15" s="32"/>
      <c r="E15" s="33"/>
      <c r="F15" s="32"/>
      <c r="G15" s="33"/>
      <c r="H15" s="32"/>
      <c r="I15" s="33"/>
      <c r="J15" s="48">
        <f t="shared" si="0"/>
        <v>0</v>
      </c>
      <c r="K15" s="48">
        <f t="shared" si="1"/>
        <v>0</v>
      </c>
      <c r="L15" s="48">
        <f t="shared" si="3"/>
        <v>0</v>
      </c>
      <c r="M15" s="49">
        <f t="shared" si="2"/>
        <v>0</v>
      </c>
    </row>
    <row r="16" spans="1:16" ht="19.95" customHeight="1" x14ac:dyDescent="0.25">
      <c r="A16" s="31"/>
      <c r="B16" s="31" t="s">
        <v>6</v>
      </c>
      <c r="C16" s="33"/>
      <c r="D16" s="32"/>
      <c r="E16" s="33"/>
      <c r="F16" s="32"/>
      <c r="G16" s="33"/>
      <c r="H16" s="32"/>
      <c r="I16" s="33"/>
      <c r="J16" s="48">
        <f t="shared" si="0"/>
        <v>0</v>
      </c>
      <c r="K16" s="48">
        <f t="shared" si="1"/>
        <v>0</v>
      </c>
      <c r="L16" s="48">
        <f t="shared" si="3"/>
        <v>0</v>
      </c>
      <c r="M16" s="49">
        <f t="shared" si="2"/>
        <v>0</v>
      </c>
    </row>
    <row r="17" spans="1:16" ht="19.95" customHeight="1" x14ac:dyDescent="0.25">
      <c r="A17" s="31"/>
      <c r="B17" s="31"/>
      <c r="C17" s="33"/>
      <c r="D17" s="32"/>
      <c r="E17" s="33"/>
      <c r="F17" s="32"/>
      <c r="G17" s="33"/>
      <c r="H17" s="32"/>
      <c r="I17" s="33"/>
      <c r="J17" s="48">
        <f t="shared" si="0"/>
        <v>0</v>
      </c>
      <c r="K17" s="48">
        <f t="shared" si="1"/>
        <v>0</v>
      </c>
      <c r="L17" s="48">
        <f t="shared" ref="L17:L18" si="4">SUM(J17:K17)</f>
        <v>0</v>
      </c>
      <c r="M17" s="49">
        <f t="shared" si="2"/>
        <v>0</v>
      </c>
    </row>
    <row r="18" spans="1:16" ht="19.95" customHeight="1" x14ac:dyDescent="0.25">
      <c r="A18" s="31"/>
      <c r="B18" s="31"/>
      <c r="C18" s="33"/>
      <c r="D18" s="32"/>
      <c r="E18" s="33"/>
      <c r="F18" s="32"/>
      <c r="G18" s="33"/>
      <c r="H18" s="32"/>
      <c r="I18" s="33"/>
      <c r="J18" s="48">
        <f t="shared" si="0"/>
        <v>0</v>
      </c>
      <c r="K18" s="48">
        <f t="shared" si="1"/>
        <v>0</v>
      </c>
      <c r="L18" s="48">
        <f t="shared" si="4"/>
        <v>0</v>
      </c>
      <c r="M18" s="49">
        <f t="shared" si="2"/>
        <v>0</v>
      </c>
    </row>
    <row r="19" spans="1:16" s="10" customFormat="1" ht="18" customHeight="1" x14ac:dyDescent="0.25">
      <c r="A19" s="57"/>
      <c r="B19" s="57" t="s">
        <v>27</v>
      </c>
      <c r="C19" s="48"/>
      <c r="D19" s="49">
        <f>SUM(D9:D16)</f>
        <v>0</v>
      </c>
      <c r="E19" s="48"/>
      <c r="F19" s="49">
        <f>SUM(F9:F16)</f>
        <v>0</v>
      </c>
      <c r="G19" s="48"/>
      <c r="H19" s="49">
        <f>SUM(H9:H16)</f>
        <v>0</v>
      </c>
      <c r="I19" s="48"/>
      <c r="J19" s="48">
        <f>SUM(J9:J18)</f>
        <v>0</v>
      </c>
      <c r="K19" s="48">
        <f>SUM(K9:K18)</f>
        <v>0</v>
      </c>
      <c r="L19" s="48">
        <f>SUM(L9:L18)</f>
        <v>0</v>
      </c>
      <c r="M19" s="49">
        <f>SUM(M9:M18)</f>
        <v>0</v>
      </c>
      <c r="O19" s="11"/>
    </row>
    <row r="20" spans="1:16" s="10" customFormat="1" ht="29.4" customHeight="1" x14ac:dyDescent="0.25">
      <c r="A20" s="128" t="s">
        <v>17</v>
      </c>
      <c r="B20" s="128"/>
      <c r="C20" s="48"/>
      <c r="D20" s="53" t="s">
        <v>9</v>
      </c>
      <c r="E20" s="30">
        <v>0</v>
      </c>
      <c r="F20" s="53" t="s">
        <v>10</v>
      </c>
      <c r="G20" s="30">
        <v>0</v>
      </c>
      <c r="H20" s="12"/>
      <c r="I20" s="87"/>
      <c r="J20" s="87"/>
      <c r="K20" s="87"/>
      <c r="L20" s="13"/>
      <c r="M20" s="12"/>
      <c r="O20" s="11"/>
    </row>
    <row r="21" spans="1:16" s="10" customFormat="1" ht="18" customHeight="1" x14ac:dyDescent="0.25">
      <c r="A21" s="14"/>
      <c r="B21" s="54"/>
      <c r="C21" s="88" t="str">
        <f>IF(E20&lt;100000, "You must enter a purchase price limit above", "OK")</f>
        <v>You must enter a purchase price limit above</v>
      </c>
      <c r="D21" s="88"/>
      <c r="E21" s="88"/>
      <c r="F21" s="89" t="str">
        <f>IF(G20&lt;100000, "You must enter a purcahse price limit above", "OK")</f>
        <v>You must enter a purcahse price limit above</v>
      </c>
      <c r="G21" s="89"/>
      <c r="H21" s="89"/>
      <c r="I21" s="89"/>
      <c r="J21" s="55"/>
      <c r="K21" s="55"/>
      <c r="L21" s="55"/>
      <c r="M21" s="56"/>
      <c r="O21" s="11"/>
    </row>
    <row r="22" spans="1:16" ht="31.2" customHeight="1" x14ac:dyDescent="0.25">
      <c r="A22" s="137" t="s">
        <v>13</v>
      </c>
      <c r="B22" s="67" t="s">
        <v>15</v>
      </c>
      <c r="C22" s="67" t="s">
        <v>25</v>
      </c>
      <c r="D22" s="67" t="s">
        <v>21</v>
      </c>
      <c r="E22" s="67" t="s">
        <v>22</v>
      </c>
      <c r="F22" s="67" t="s">
        <v>23</v>
      </c>
      <c r="G22" s="67" t="s">
        <v>22</v>
      </c>
      <c r="H22" s="67" t="s">
        <v>24</v>
      </c>
      <c r="I22" s="67" t="s">
        <v>22</v>
      </c>
      <c r="J22" s="99" t="s">
        <v>2</v>
      </c>
      <c r="K22" s="99" t="s">
        <v>3</v>
      </c>
      <c r="L22" s="67" t="s">
        <v>4</v>
      </c>
      <c r="M22" s="67" t="s">
        <v>5</v>
      </c>
    </row>
    <row r="23" spans="1:16" ht="16.95" customHeight="1" x14ac:dyDescent="0.25">
      <c r="A23" s="138"/>
      <c r="B23" s="68"/>
      <c r="C23" s="68"/>
      <c r="D23" s="68"/>
      <c r="E23" s="68"/>
      <c r="F23" s="68"/>
      <c r="G23" s="68"/>
      <c r="H23" s="68"/>
      <c r="I23" s="68"/>
      <c r="J23" s="100"/>
      <c r="K23" s="100"/>
      <c r="L23" s="68"/>
      <c r="M23" s="68"/>
    </row>
    <row r="24" spans="1:16" ht="19.95" customHeight="1" x14ac:dyDescent="0.25">
      <c r="A24" s="31"/>
      <c r="B24" s="31"/>
      <c r="C24" s="33"/>
      <c r="D24" s="32"/>
      <c r="E24" s="33"/>
      <c r="F24" s="32"/>
      <c r="G24" s="33"/>
      <c r="H24" s="32"/>
      <c r="I24" s="32"/>
      <c r="J24" s="48">
        <f t="shared" ref="J24:J29" si="5">IF(C24="Yes",(D24*E24)+(F24*G24)+(H24*I24),0)</f>
        <v>0</v>
      </c>
      <c r="K24" s="48">
        <f t="shared" ref="K24:K29" si="6">IF(C24="No",(D24*E24)+(F24*G24)+(H24*I24),0)</f>
        <v>0</v>
      </c>
      <c r="L24" s="48">
        <f t="shared" ref="L24:L29" si="7">SUM(J24:K24)</f>
        <v>0</v>
      </c>
      <c r="M24" s="49">
        <f t="shared" ref="M24:M29" si="8">+D24+F24+H24</f>
        <v>0</v>
      </c>
      <c r="P24" s="8"/>
    </row>
    <row r="25" spans="1:16" ht="19.95" customHeight="1" x14ac:dyDescent="0.25">
      <c r="A25" s="31"/>
      <c r="B25" s="31"/>
      <c r="C25" s="33"/>
      <c r="D25" s="32"/>
      <c r="E25" s="33"/>
      <c r="F25" s="32"/>
      <c r="G25" s="33"/>
      <c r="H25" s="32"/>
      <c r="I25" s="32"/>
      <c r="J25" s="48">
        <f t="shared" si="5"/>
        <v>0</v>
      </c>
      <c r="K25" s="48">
        <f t="shared" si="6"/>
        <v>0</v>
      </c>
      <c r="L25" s="48">
        <f t="shared" si="7"/>
        <v>0</v>
      </c>
      <c r="M25" s="49">
        <f t="shared" si="8"/>
        <v>0</v>
      </c>
    </row>
    <row r="26" spans="1:16" ht="19.95" customHeight="1" x14ac:dyDescent="0.25">
      <c r="A26" s="31"/>
      <c r="B26" s="31"/>
      <c r="C26" s="33"/>
      <c r="D26" s="32"/>
      <c r="E26" s="33"/>
      <c r="F26" s="32"/>
      <c r="G26" s="33"/>
      <c r="H26" s="32"/>
      <c r="I26" s="32"/>
      <c r="J26" s="48">
        <f t="shared" si="5"/>
        <v>0</v>
      </c>
      <c r="K26" s="48">
        <f t="shared" si="6"/>
        <v>0</v>
      </c>
      <c r="L26" s="48">
        <f t="shared" si="7"/>
        <v>0</v>
      </c>
      <c r="M26" s="49">
        <f t="shared" si="8"/>
        <v>0</v>
      </c>
    </row>
    <row r="27" spans="1:16" ht="19.95" customHeight="1" x14ac:dyDescent="0.25">
      <c r="A27" s="31"/>
      <c r="B27" s="31"/>
      <c r="C27" s="33"/>
      <c r="D27" s="32"/>
      <c r="E27" s="33"/>
      <c r="F27" s="32"/>
      <c r="G27" s="33"/>
      <c r="H27" s="32"/>
      <c r="I27" s="32"/>
      <c r="J27" s="48">
        <f t="shared" si="5"/>
        <v>0</v>
      </c>
      <c r="K27" s="48">
        <f t="shared" si="6"/>
        <v>0</v>
      </c>
      <c r="L27" s="48">
        <f t="shared" si="7"/>
        <v>0</v>
      </c>
      <c r="M27" s="49">
        <f t="shared" si="8"/>
        <v>0</v>
      </c>
    </row>
    <row r="28" spans="1:16" ht="19.95" customHeight="1" x14ac:dyDescent="0.25">
      <c r="A28" s="31"/>
      <c r="B28" s="31"/>
      <c r="C28" s="33"/>
      <c r="D28" s="32"/>
      <c r="E28" s="33"/>
      <c r="F28" s="32"/>
      <c r="G28" s="33"/>
      <c r="H28" s="32"/>
      <c r="I28" s="32"/>
      <c r="J28" s="48">
        <f t="shared" si="5"/>
        <v>0</v>
      </c>
      <c r="K28" s="48">
        <f t="shared" si="6"/>
        <v>0</v>
      </c>
      <c r="L28" s="48">
        <f t="shared" si="7"/>
        <v>0</v>
      </c>
      <c r="M28" s="49">
        <f t="shared" si="8"/>
        <v>0</v>
      </c>
    </row>
    <row r="29" spans="1:16" ht="18.899999999999999" customHeight="1" x14ac:dyDescent="0.25">
      <c r="A29" s="31"/>
      <c r="B29" s="31"/>
      <c r="C29" s="33"/>
      <c r="D29" s="32"/>
      <c r="E29" s="33"/>
      <c r="F29" s="32"/>
      <c r="G29" s="33"/>
      <c r="H29" s="32"/>
      <c r="I29" s="32"/>
      <c r="J29" s="48">
        <f t="shared" si="5"/>
        <v>0</v>
      </c>
      <c r="K29" s="48">
        <f t="shared" si="6"/>
        <v>0</v>
      </c>
      <c r="L29" s="48">
        <f t="shared" si="7"/>
        <v>0</v>
      </c>
      <c r="M29" s="49">
        <f t="shared" si="8"/>
        <v>0</v>
      </c>
    </row>
    <row r="30" spans="1:16" s="10" customFormat="1" ht="18" customHeight="1" x14ac:dyDescent="0.25">
      <c r="A30" s="57"/>
      <c r="B30" s="57" t="s">
        <v>28</v>
      </c>
      <c r="C30" s="48"/>
      <c r="D30" s="49">
        <f>SUM(D24:D29)</f>
        <v>0</v>
      </c>
      <c r="E30" s="48"/>
      <c r="F30" s="49">
        <f>SUM(F24:F29)</f>
        <v>0</v>
      </c>
      <c r="G30" s="48"/>
      <c r="H30" s="49">
        <f>SUM(H24:H29)</f>
        <v>0</v>
      </c>
      <c r="I30" s="48"/>
      <c r="J30" s="48">
        <f t="shared" ref="J30:M30" si="9">SUM(J24:J29)</f>
        <v>0</v>
      </c>
      <c r="K30" s="48">
        <f t="shared" si="9"/>
        <v>0</v>
      </c>
      <c r="L30" s="48">
        <f t="shared" si="9"/>
        <v>0</v>
      </c>
      <c r="M30" s="49">
        <f t="shared" si="9"/>
        <v>0</v>
      </c>
      <c r="O30" s="11"/>
    </row>
    <row r="31" spans="1:16" s="10" customFormat="1" ht="18" customHeight="1" x14ac:dyDescent="0.25">
      <c r="A31" s="22"/>
      <c r="B31" s="22"/>
      <c r="C31" s="22"/>
      <c r="D31" s="23"/>
      <c r="E31" s="24"/>
      <c r="F31" s="23"/>
      <c r="G31" s="24"/>
      <c r="H31" s="23"/>
      <c r="I31" s="24"/>
      <c r="J31" s="24"/>
      <c r="K31" s="24"/>
      <c r="L31" s="24"/>
      <c r="M31" s="23"/>
      <c r="O31" s="11"/>
    </row>
    <row r="32" spans="1:16" ht="22.2" customHeight="1" x14ac:dyDescent="0.25">
      <c r="A32" s="57"/>
      <c r="B32" s="57" t="s">
        <v>7</v>
      </c>
      <c r="C32" s="59"/>
      <c r="D32" s="93">
        <v>0</v>
      </c>
      <c r="E32" s="94"/>
      <c r="F32" s="95" t="e">
        <f>D32/$D$6</f>
        <v>#DIV/0!</v>
      </c>
      <c r="G32" s="96"/>
      <c r="H32" s="97" t="e">
        <f>IF(F32&gt;0.1, "Over Limit", "OK")</f>
        <v>#DIV/0!</v>
      </c>
      <c r="I32" s="98"/>
      <c r="J32" s="25"/>
      <c r="K32" s="25"/>
      <c r="L32" s="44" t="s">
        <v>31</v>
      </c>
      <c r="M32" s="23"/>
      <c r="O32" s="16"/>
    </row>
    <row r="33" spans="1:13" ht="20.399999999999999" customHeight="1" thickBot="1" x14ac:dyDescent="0.3">
      <c r="A33" s="61"/>
      <c r="B33" s="61" t="s">
        <v>8</v>
      </c>
      <c r="C33" s="62"/>
      <c r="D33" s="91">
        <v>0</v>
      </c>
      <c r="E33" s="92"/>
      <c r="F33" s="26"/>
      <c r="G33" s="26"/>
      <c r="H33" s="26"/>
      <c r="I33" s="26"/>
      <c r="J33" s="27"/>
      <c r="K33" s="28"/>
      <c r="L33" s="45" t="s">
        <v>32</v>
      </c>
      <c r="M33" s="29"/>
    </row>
    <row r="34" spans="1:13" ht="25.95" customHeight="1" thickBot="1" x14ac:dyDescent="0.3">
      <c r="A34" s="3"/>
      <c r="B34" s="47" t="s">
        <v>33</v>
      </c>
      <c r="C34" s="47"/>
      <c r="D34" s="101">
        <f>L19+L30+D32+D33</f>
        <v>0</v>
      </c>
      <c r="E34" s="101"/>
      <c r="F34" s="108" t="str">
        <f>IF(D34&gt;D6, "This total is over the allocation and will require less than the maximum amount be awarded per applicant", "OK")</f>
        <v>OK</v>
      </c>
      <c r="G34" s="108"/>
      <c r="H34" s="108"/>
      <c r="I34" s="108"/>
      <c r="J34" s="108"/>
      <c r="K34" s="108"/>
      <c r="L34" s="108"/>
      <c r="M34" s="109"/>
    </row>
    <row r="35" spans="1:13" ht="25.95" customHeight="1" thickBot="1" x14ac:dyDescent="0.3">
      <c r="A35" s="102" t="s">
        <v>26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</row>
    <row r="36" spans="1:13" ht="21.9" customHeight="1" x14ac:dyDescent="0.25">
      <c r="A36" s="130" t="s">
        <v>18</v>
      </c>
      <c r="B36" s="131"/>
      <c r="C36" s="65"/>
      <c r="D36" s="105" t="e">
        <f>(J19+J30)/$D$6</f>
        <v>#DIV/0!</v>
      </c>
      <c r="E36" s="106"/>
      <c r="F36" s="97" t="e">
        <f>IF(D36&lt;0.75, "Does Not Meet Requirement", "OK")</f>
        <v>#DIV/0!</v>
      </c>
      <c r="G36" s="107"/>
      <c r="H36" s="98"/>
      <c r="K36" s="1"/>
      <c r="M36" s="46"/>
    </row>
    <row r="37" spans="1:13" ht="21.9" customHeight="1" x14ac:dyDescent="0.25">
      <c r="A37" s="134" t="s">
        <v>19</v>
      </c>
      <c r="B37" s="128"/>
      <c r="C37" s="66"/>
      <c r="D37" s="111" t="e">
        <f>L19/D6</f>
        <v>#DIV/0!</v>
      </c>
      <c r="E37" s="112"/>
      <c r="F37" s="97" t="e">
        <f>IF(D37&lt;0.65, "Does Not Meet Requirement", "OK")</f>
        <v>#DIV/0!</v>
      </c>
      <c r="G37" s="107"/>
      <c r="H37" s="98"/>
      <c r="I37" s="1"/>
      <c r="J37" s="1"/>
      <c r="K37" s="18"/>
      <c r="L37" s="46"/>
      <c r="M37" s="5"/>
    </row>
    <row r="38" spans="1:13" ht="21.9" customHeight="1" x14ac:dyDescent="0.25">
      <c r="A38" s="135" t="s">
        <v>34</v>
      </c>
      <c r="B38" s="136"/>
      <c r="C38" s="66"/>
      <c r="D38" s="111" t="e">
        <f>L30/D6</f>
        <v>#DIV/0!</v>
      </c>
      <c r="E38" s="112"/>
      <c r="F38" s="97" t="e">
        <f>IF(D38&gt;0.25, "Does Not Meet Requirement", "OK")</f>
        <v>#DIV/0!</v>
      </c>
      <c r="G38" s="107"/>
      <c r="H38" s="98"/>
      <c r="I38" s="1"/>
      <c r="J38" s="1"/>
      <c r="K38" s="18"/>
      <c r="L38" s="46"/>
      <c r="M38" s="5"/>
    </row>
    <row r="39" spans="1:13" ht="15.9" customHeight="1" x14ac:dyDescent="0.25">
      <c r="A39" s="134" t="s">
        <v>29</v>
      </c>
      <c r="B39" s="128"/>
      <c r="C39" s="66"/>
      <c r="D39" s="50">
        <f>(D9*E9)+(D10*E10)+(D11*E11)+(D12*E12)+(D13*E13)+(D14*E14)+(D15*E15)+(D16*E16)+D24*E24+D25*E25+D26*E26+D27*E27+D29*E29</f>
        <v>0</v>
      </c>
      <c r="E39" s="51" t="e">
        <f>+D39/D6</f>
        <v>#DIV/0!</v>
      </c>
      <c r="F39" s="97" t="str">
        <f>IF(D39&lt;0.3, "Does Not Meet Requirement", "OK")</f>
        <v>Does Not Meet Requirement</v>
      </c>
      <c r="G39" s="107"/>
      <c r="H39" s="98"/>
      <c r="I39" s="34"/>
      <c r="K39" s="10"/>
      <c r="M39" s="5"/>
    </row>
    <row r="40" spans="1:13" ht="16.95" customHeight="1" x14ac:dyDescent="0.25">
      <c r="A40" s="134" t="s">
        <v>30</v>
      </c>
      <c r="B40" s="128"/>
      <c r="C40" s="66"/>
      <c r="D40" s="50">
        <f>F9*G9+F10*G10+F11*G11+F12*G12+F13*G13+F14*G14+F15*G15+F16*G16+F24*F25*G25+F26*G26+F27*G27+F29*G29</f>
        <v>0</v>
      </c>
      <c r="E40" s="51" t="e">
        <f>+D40/D6</f>
        <v>#DIV/0!</v>
      </c>
      <c r="F40" s="97" t="str">
        <f>IF((D39+D40)&lt;0.6, "Does Not Meet Requirement", "OK")</f>
        <v>Does Not Meet Requirement</v>
      </c>
      <c r="G40" s="107"/>
      <c r="H40" s="98"/>
      <c r="I40" s="35"/>
      <c r="J40" s="19"/>
      <c r="K40" s="10"/>
      <c r="M40" s="5"/>
    </row>
    <row r="41" spans="1:13" ht="16.95" customHeight="1" x14ac:dyDescent="0.25">
      <c r="A41" s="134" t="s">
        <v>11</v>
      </c>
      <c r="B41" s="128"/>
      <c r="C41" s="66"/>
      <c r="D41" s="50">
        <f>H9*I9+H10*I10+H11*I11+H12*I12+H13*I13+H14*I14+H15*I15+H16*I16+H24*I24+H25*I25+H26*I26+H27*I27+H29*I29</f>
        <v>0</v>
      </c>
      <c r="E41" s="52" t="e">
        <f>+D41/D6</f>
        <v>#DIV/0!</v>
      </c>
      <c r="F41" s="115"/>
      <c r="G41" s="116"/>
      <c r="H41" s="116"/>
      <c r="I41" s="20"/>
      <c r="J41" s="2"/>
      <c r="K41" s="10"/>
      <c r="M41" s="5"/>
    </row>
    <row r="42" spans="1:13" ht="15" customHeight="1" x14ac:dyDescent="0.25"/>
    <row r="43" spans="1:13" ht="15" customHeight="1" x14ac:dyDescent="0.25"/>
    <row r="44" spans="1:13" ht="15" customHeight="1" x14ac:dyDescent="0.25">
      <c r="I44" s="21"/>
    </row>
    <row r="45" spans="1:13" ht="15" customHeight="1" x14ac:dyDescent="0.25">
      <c r="I45" s="21"/>
    </row>
    <row r="46" spans="1:13" ht="15" customHeight="1" x14ac:dyDescent="0.25"/>
    <row r="47" spans="1:13" ht="15" customHeight="1" x14ac:dyDescent="0.25"/>
    <row r="48" spans="1:13" ht="15" customHeight="1" x14ac:dyDescent="0.25"/>
  </sheetData>
  <sheetProtection formatColumns="0" insertRows="0" deleteRows="0" selectLockedCells="1"/>
  <mergeCells count="60">
    <mergeCell ref="M22:M23"/>
    <mergeCell ref="D32:E32"/>
    <mergeCell ref="F32:G32"/>
    <mergeCell ref="D34:E34"/>
    <mergeCell ref="H32:I32"/>
    <mergeCell ref="D33:E33"/>
    <mergeCell ref="F22:F23"/>
    <mergeCell ref="G22:G23"/>
    <mergeCell ref="H22:H23"/>
    <mergeCell ref="I22:I23"/>
    <mergeCell ref="J22:J23"/>
    <mergeCell ref="K22:K23"/>
    <mergeCell ref="E22:E23"/>
    <mergeCell ref="F34:M34"/>
    <mergeCell ref="L22:L23"/>
    <mergeCell ref="A35:M35"/>
    <mergeCell ref="A36:B36"/>
    <mergeCell ref="D36:E36"/>
    <mergeCell ref="F36:H36"/>
    <mergeCell ref="A41:B41"/>
    <mergeCell ref="F41:H41"/>
    <mergeCell ref="A37:B37"/>
    <mergeCell ref="D37:E37"/>
    <mergeCell ref="F37:H37"/>
    <mergeCell ref="A38:B38"/>
    <mergeCell ref="D38:E38"/>
    <mergeCell ref="F38:H38"/>
    <mergeCell ref="A39:B39"/>
    <mergeCell ref="F39:H39"/>
    <mergeCell ref="A40:B40"/>
    <mergeCell ref="F40:H40"/>
    <mergeCell ref="I20:K20"/>
    <mergeCell ref="C21:E21"/>
    <mergeCell ref="F21:I21"/>
    <mergeCell ref="A20:B20"/>
    <mergeCell ref="A22:A23"/>
    <mergeCell ref="B22:B23"/>
    <mergeCell ref="C22:C23"/>
    <mergeCell ref="D22:D23"/>
    <mergeCell ref="A1:M1"/>
    <mergeCell ref="A2:M2"/>
    <mergeCell ref="A3:M3"/>
    <mergeCell ref="A4:M4"/>
    <mergeCell ref="A6:C6"/>
    <mergeCell ref="D6:E6"/>
    <mergeCell ref="F6:M6"/>
    <mergeCell ref="A5:C5"/>
    <mergeCell ref="D5:M5"/>
    <mergeCell ref="M7:M8"/>
    <mergeCell ref="A7:A8"/>
    <mergeCell ref="C7:C8"/>
    <mergeCell ref="D7:D8"/>
    <mergeCell ref="J7:J8"/>
    <mergeCell ref="K7:K8"/>
    <mergeCell ref="L7:L8"/>
    <mergeCell ref="E7:E8"/>
    <mergeCell ref="F7:F8"/>
    <mergeCell ref="G7:G8"/>
    <mergeCell ref="H7:H8"/>
    <mergeCell ref="I7:I8"/>
  </mergeCells>
  <dataValidations count="1">
    <dataValidation type="list" allowBlank="1" showInputMessage="1" showErrorMessage="1" promptTitle="Select" sqref="C9:C18 C24:C29" xr:uid="{8820206E-D4F8-4C78-B19A-D22EB043B486}">
      <formula1>$L$32:$L$33</formula1>
    </dataValidation>
  </dataValidations>
  <pageMargins left="0.7" right="0.7" top="0.75" bottom="0.75" header="0.3" footer="0.3"/>
  <pageSetup scale="5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4B17D3C04CC148996F2CFA1AF478E9" ma:contentTypeVersion="34" ma:contentTypeDescription="Create a new document." ma:contentTypeScope="" ma:versionID="b8acff0a165adf14ac549113a46a7c21">
  <xsd:schema xmlns:xsd="http://www.w3.org/2001/XMLSchema" xmlns:xs="http://www.w3.org/2001/XMLSchema" xmlns:p="http://schemas.microsoft.com/office/2006/metadata/properties" xmlns:ns2="0c7c2184-c75e-4729-b380-7e038b0b7712" xmlns:ns3="ee2a4f69-3a29-4b24-b170-d37fab3647f8" targetNamespace="http://schemas.microsoft.com/office/2006/metadata/properties" ma:root="true" ma:fieldsID="846b6b151e6c2de48e5da30587b4b614" ns2:_="" ns3:_="">
    <xsd:import namespace="0c7c2184-c75e-4729-b380-7e038b0b7712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c2184-c75e-4729-b380-7e038b0b7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70a611e-d941-4943-8d3c-3b42ae9ef68c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lcf76f155ced4ddcb4097134ff3c332f xmlns="0c7c2184-c75e-4729-b380-7e038b0b771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8787BF-DA86-4B80-B15D-61EAF66471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F1E078-7C27-4A42-8F1E-6F40D6A4F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c2184-c75e-4729-b380-7e038b0b7712"/>
    <ds:schemaRef ds:uri="ee2a4f69-3a29-4b24-b170-d37fab36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D1A300-8C21-467A-ACC0-314BBCF95109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ee2a4f69-3a29-4b24-b170-d37fab3647f8"/>
    <ds:schemaRef ds:uri="0c7c2184-c75e-4729-b380-7e038b0b77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2025-2026</vt:lpstr>
      <vt:lpstr>2026-2027</vt:lpstr>
      <vt:lpstr>2027-2028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Dearduff</dc:creator>
  <cp:lastModifiedBy>Robert Dearduff</cp:lastModifiedBy>
  <cp:lastPrinted>2018-05-14T19:04:59Z</cp:lastPrinted>
  <dcterms:created xsi:type="dcterms:W3CDTF">2001-01-05T16:46:27Z</dcterms:created>
  <dcterms:modified xsi:type="dcterms:W3CDTF">2024-07-30T14:22:30Z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/>
  </property>
  <property fmtid="{D5CDD505-2E9C-101B-9397-08002B2CF9AE}" pid="3" name="SPSDescription">
    <vt:lpwstr/>
  </property>
  <property fmtid="{D5CDD505-2E9C-101B-9397-08002B2CF9AE}" pid="4" name="Status">
    <vt:lpwstr/>
  </property>
  <property fmtid="{D5CDD505-2E9C-101B-9397-08002B2CF9AE}" pid="5" name="Document Due Date">
    <vt:lpwstr>2006-01-03T00:00:00Z</vt:lpwstr>
  </property>
  <property fmtid="{D5CDD505-2E9C-101B-9397-08002B2CF9AE}" pid="6" name="ContentTypeId">
    <vt:lpwstr>0x0101001A4B17D3C04CC148996F2CFA1AF478E9</vt:lpwstr>
  </property>
  <property fmtid="{D5CDD505-2E9C-101B-9397-08002B2CF9AE}" pid="7" name="GUID">
    <vt:lpwstr>3d288896-436a-4a0e-87f3-23df2fcc2050</vt:lpwstr>
  </property>
  <property fmtid="{D5CDD505-2E9C-101B-9397-08002B2CF9AE}" pid="8" name="MediaServiceImageTags">
    <vt:lpwstr/>
  </property>
</Properties>
</file>